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/Users/aaravpatel/Downloads/Aarav Ventures/"/>
    </mc:Choice>
  </mc:AlternateContent>
  <xr:revisionPtr revIDLastSave="0" documentId="8_{AAD9BC4D-855E-4348-B08B-B8AD9640D466}" xr6:coauthVersionLast="47" xr6:coauthVersionMax="47" xr10:uidLastSave="{00000000-0000-0000-0000-000000000000}"/>
  <bookViews>
    <workbookView xWindow="0" yWindow="780" windowWidth="34200" windowHeight="200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9tNkubdl+lPB+xUK65Zb3jj8gHP59D0cdWvyjUyBhKw="/>
    </ext>
  </extLst>
</workbook>
</file>

<file path=xl/calcChain.xml><?xml version="1.0" encoding="utf-8"?>
<calcChain xmlns="http://schemas.openxmlformats.org/spreadsheetml/2006/main">
  <c r="F251" i="1" l="1"/>
  <c r="E251" i="1"/>
  <c r="F250" i="1"/>
  <c r="E250" i="1"/>
  <c r="F249" i="1"/>
  <c r="E249" i="1"/>
  <c r="F248" i="1"/>
  <c r="E248" i="1"/>
  <c r="F247" i="1"/>
  <c r="E247" i="1"/>
  <c r="F246" i="1"/>
  <c r="E246" i="1"/>
  <c r="F245" i="1"/>
  <c r="E245" i="1"/>
  <c r="F244" i="1"/>
  <c r="E244" i="1"/>
  <c r="F243" i="1"/>
  <c r="E243" i="1"/>
  <c r="F242" i="1"/>
  <c r="E242" i="1"/>
  <c r="F241" i="1"/>
  <c r="E241" i="1"/>
  <c r="F240" i="1"/>
  <c r="E240" i="1"/>
  <c r="F239" i="1"/>
  <c r="E239" i="1"/>
  <c r="F238" i="1"/>
  <c r="E238" i="1"/>
  <c r="F237" i="1"/>
  <c r="E237" i="1"/>
  <c r="F236" i="1"/>
  <c r="E236" i="1"/>
  <c r="F235" i="1"/>
  <c r="E235" i="1"/>
  <c r="F234" i="1"/>
  <c r="E234" i="1"/>
  <c r="F233" i="1"/>
  <c r="E233" i="1"/>
  <c r="F232" i="1"/>
  <c r="E232" i="1"/>
  <c r="F231" i="1"/>
  <c r="E231" i="1"/>
  <c r="F230" i="1"/>
  <c r="E230" i="1"/>
  <c r="F229" i="1"/>
  <c r="E229" i="1"/>
  <c r="F228" i="1"/>
  <c r="E228" i="1"/>
  <c r="F227" i="1"/>
  <c r="E227" i="1"/>
  <c r="F226" i="1"/>
  <c r="E226" i="1"/>
  <c r="F225" i="1"/>
  <c r="E225" i="1"/>
  <c r="F224" i="1"/>
  <c r="E224" i="1"/>
  <c r="F223" i="1"/>
  <c r="E223" i="1"/>
  <c r="F222" i="1"/>
  <c r="E222" i="1"/>
  <c r="F221" i="1"/>
  <c r="E221" i="1"/>
  <c r="F220" i="1"/>
  <c r="E220" i="1"/>
  <c r="F219" i="1"/>
  <c r="E219" i="1"/>
  <c r="F218" i="1"/>
  <c r="E218" i="1"/>
  <c r="F217" i="1"/>
  <c r="E217" i="1"/>
  <c r="F216" i="1"/>
  <c r="E216" i="1"/>
  <c r="F215" i="1"/>
  <c r="E215" i="1"/>
  <c r="F214" i="1"/>
  <c r="E214" i="1"/>
  <c r="F213" i="1"/>
  <c r="E213" i="1"/>
  <c r="F212" i="1"/>
  <c r="E212" i="1"/>
  <c r="F211" i="1"/>
  <c r="E211" i="1"/>
  <c r="F210" i="1"/>
  <c r="E210" i="1"/>
  <c r="F209" i="1"/>
  <c r="E209" i="1"/>
  <c r="F208" i="1"/>
  <c r="E208" i="1"/>
  <c r="F207" i="1"/>
  <c r="E207" i="1"/>
  <c r="F206" i="1"/>
  <c r="E206" i="1"/>
  <c r="F205" i="1"/>
  <c r="E205" i="1"/>
  <c r="F204" i="1"/>
  <c r="E204" i="1"/>
  <c r="F203" i="1"/>
  <c r="E203" i="1"/>
  <c r="F202" i="1"/>
  <c r="E202" i="1"/>
  <c r="F201" i="1"/>
  <c r="E201" i="1"/>
  <c r="F200" i="1"/>
  <c r="E200" i="1"/>
  <c r="F199" i="1"/>
  <c r="E199" i="1"/>
  <c r="F198" i="1"/>
  <c r="E198" i="1"/>
  <c r="F197" i="1"/>
  <c r="E197" i="1"/>
  <c r="F196" i="1"/>
  <c r="E196" i="1"/>
  <c r="F195" i="1"/>
  <c r="E195" i="1"/>
  <c r="F194" i="1"/>
  <c r="E194" i="1"/>
  <c r="F193" i="1"/>
  <c r="E193" i="1"/>
  <c r="F192" i="1"/>
  <c r="E192" i="1"/>
  <c r="F191" i="1"/>
  <c r="E191" i="1"/>
  <c r="F190" i="1"/>
  <c r="E190" i="1"/>
  <c r="F189" i="1"/>
  <c r="E189" i="1"/>
  <c r="F188" i="1"/>
  <c r="E188" i="1"/>
  <c r="F187" i="1"/>
  <c r="E187" i="1"/>
  <c r="F186" i="1"/>
  <c r="E186" i="1"/>
  <c r="F185" i="1"/>
  <c r="E185" i="1"/>
  <c r="F184" i="1"/>
  <c r="E184" i="1"/>
  <c r="F183" i="1"/>
  <c r="E183" i="1"/>
  <c r="F182" i="1"/>
  <c r="E182" i="1"/>
  <c r="F181" i="1"/>
  <c r="E181" i="1"/>
  <c r="F180" i="1"/>
  <c r="E180" i="1"/>
  <c r="F179" i="1"/>
  <c r="E179" i="1"/>
  <c r="F178" i="1"/>
  <c r="E178" i="1"/>
  <c r="F177" i="1"/>
  <c r="E177" i="1"/>
  <c r="F176" i="1"/>
  <c r="E176" i="1"/>
  <c r="F175" i="1"/>
  <c r="E175" i="1"/>
  <c r="F174" i="1"/>
  <c r="E174" i="1"/>
  <c r="F173" i="1"/>
  <c r="E173" i="1"/>
  <c r="F172" i="1"/>
  <c r="E172" i="1"/>
  <c r="F171" i="1"/>
  <c r="E171" i="1"/>
  <c r="F170" i="1"/>
  <c r="E170" i="1"/>
  <c r="F169" i="1"/>
  <c r="E169" i="1"/>
  <c r="F168" i="1"/>
  <c r="E168" i="1"/>
  <c r="F167" i="1"/>
  <c r="E167" i="1"/>
  <c r="F166" i="1"/>
  <c r="E166" i="1"/>
  <c r="F165" i="1"/>
  <c r="E165" i="1"/>
  <c r="F164" i="1"/>
  <c r="E164" i="1"/>
  <c r="F163" i="1"/>
  <c r="E163" i="1"/>
  <c r="F162" i="1"/>
  <c r="E162" i="1"/>
  <c r="F161" i="1"/>
  <c r="E161" i="1"/>
  <c r="F160" i="1"/>
  <c r="E160" i="1"/>
  <c r="F159" i="1"/>
  <c r="E159" i="1"/>
  <c r="F158" i="1"/>
  <c r="E158" i="1"/>
  <c r="F157" i="1"/>
  <c r="E157" i="1"/>
  <c r="F156" i="1"/>
  <c r="E156" i="1"/>
  <c r="F155" i="1"/>
  <c r="E155" i="1"/>
  <c r="F154" i="1"/>
  <c r="E154" i="1"/>
  <c r="F153" i="1"/>
  <c r="E153" i="1"/>
  <c r="F152" i="1"/>
  <c r="E152" i="1"/>
  <c r="F151" i="1"/>
  <c r="E151" i="1"/>
  <c r="F150" i="1"/>
  <c r="E150" i="1"/>
  <c r="F149" i="1"/>
  <c r="E149" i="1"/>
  <c r="F148" i="1"/>
  <c r="E148" i="1"/>
  <c r="F147" i="1"/>
  <c r="E147" i="1"/>
  <c r="F146" i="1"/>
  <c r="E146" i="1"/>
  <c r="F145" i="1"/>
  <c r="E145" i="1"/>
  <c r="F144" i="1"/>
  <c r="E144" i="1"/>
  <c r="F143" i="1"/>
  <c r="E143" i="1"/>
  <c r="F142" i="1"/>
  <c r="E142" i="1"/>
  <c r="F141" i="1"/>
  <c r="E141" i="1"/>
  <c r="F140" i="1"/>
  <c r="E140" i="1"/>
  <c r="F139" i="1"/>
  <c r="E139" i="1"/>
  <c r="F138" i="1"/>
  <c r="E138" i="1"/>
  <c r="F137" i="1"/>
  <c r="E137" i="1"/>
  <c r="F136" i="1"/>
  <c r="E136" i="1"/>
  <c r="F135" i="1"/>
  <c r="E135" i="1"/>
  <c r="F134" i="1"/>
  <c r="E134" i="1"/>
  <c r="F133" i="1"/>
  <c r="E133" i="1"/>
  <c r="F132" i="1"/>
  <c r="E132" i="1"/>
  <c r="F131" i="1"/>
  <c r="E131" i="1"/>
  <c r="F130" i="1"/>
  <c r="E130" i="1"/>
  <c r="F129" i="1"/>
  <c r="E129" i="1"/>
  <c r="F128" i="1"/>
  <c r="E128" i="1"/>
  <c r="F127" i="1"/>
  <c r="E127" i="1"/>
  <c r="F126" i="1"/>
  <c r="E126" i="1"/>
  <c r="F125" i="1"/>
  <c r="E125" i="1"/>
  <c r="F124" i="1"/>
  <c r="E124" i="1"/>
  <c r="F123" i="1"/>
  <c r="E123" i="1"/>
  <c r="F122" i="1"/>
  <c r="E122" i="1"/>
  <c r="F121" i="1"/>
  <c r="E121" i="1"/>
  <c r="F120" i="1"/>
  <c r="E120" i="1"/>
  <c r="F119" i="1"/>
  <c r="E119" i="1"/>
  <c r="F118" i="1"/>
  <c r="E118" i="1"/>
  <c r="F117" i="1"/>
  <c r="E117" i="1"/>
  <c r="F116" i="1"/>
  <c r="E116" i="1"/>
  <c r="F115" i="1"/>
  <c r="E115" i="1"/>
  <c r="F114" i="1"/>
  <c r="E114" i="1"/>
  <c r="F113" i="1"/>
  <c r="E113" i="1"/>
  <c r="F112" i="1"/>
  <c r="E112" i="1"/>
  <c r="F111" i="1"/>
  <c r="E111" i="1"/>
  <c r="F110" i="1"/>
  <c r="E110" i="1"/>
  <c r="F109" i="1"/>
  <c r="E109" i="1"/>
  <c r="F108" i="1"/>
  <c r="E108" i="1"/>
  <c r="F107" i="1"/>
  <c r="E107" i="1"/>
  <c r="F106" i="1"/>
  <c r="E106" i="1"/>
  <c r="F105" i="1"/>
  <c r="E105" i="1"/>
  <c r="F104" i="1"/>
  <c r="E104" i="1"/>
  <c r="F103" i="1"/>
  <c r="E103" i="1"/>
  <c r="F102" i="1"/>
  <c r="E102" i="1"/>
  <c r="F101" i="1"/>
  <c r="E101" i="1"/>
  <c r="F100" i="1"/>
  <c r="E100" i="1"/>
  <c r="F99" i="1"/>
  <c r="E99" i="1"/>
  <c r="F98" i="1"/>
  <c r="E98" i="1"/>
  <c r="F97" i="1"/>
  <c r="E97" i="1"/>
  <c r="F96" i="1"/>
  <c r="E96" i="1"/>
  <c r="F95" i="1"/>
  <c r="E95" i="1"/>
  <c r="F94" i="1"/>
  <c r="E94" i="1"/>
  <c r="F93" i="1"/>
  <c r="E93" i="1"/>
  <c r="F92" i="1"/>
  <c r="E92" i="1"/>
  <c r="F91" i="1"/>
  <c r="E91" i="1"/>
  <c r="F90" i="1"/>
  <c r="E90" i="1"/>
  <c r="F89" i="1"/>
  <c r="E89" i="1"/>
  <c r="F88" i="1"/>
  <c r="E88" i="1"/>
  <c r="F87" i="1"/>
  <c r="E87" i="1"/>
  <c r="F86" i="1"/>
  <c r="E86" i="1"/>
  <c r="F85" i="1"/>
  <c r="E85" i="1"/>
  <c r="F84" i="1"/>
  <c r="E84" i="1"/>
  <c r="F83" i="1"/>
  <c r="E83" i="1"/>
  <c r="F82" i="1"/>
  <c r="E82" i="1"/>
  <c r="F81" i="1"/>
  <c r="E81" i="1"/>
  <c r="F80" i="1"/>
  <c r="E80" i="1"/>
  <c r="F79" i="1"/>
  <c r="E79" i="1"/>
  <c r="F78" i="1"/>
  <c r="E78" i="1"/>
  <c r="F77" i="1"/>
  <c r="E77" i="1"/>
  <c r="F76" i="1"/>
  <c r="E76" i="1"/>
  <c r="F75" i="1"/>
  <c r="E75" i="1"/>
  <c r="F74" i="1"/>
  <c r="E74" i="1"/>
  <c r="F73" i="1"/>
  <c r="E73" i="1"/>
  <c r="F72" i="1"/>
  <c r="E72" i="1"/>
  <c r="F71" i="1"/>
  <c r="E71" i="1"/>
  <c r="F70" i="1"/>
  <c r="E70" i="1"/>
  <c r="F69" i="1"/>
  <c r="E69" i="1"/>
  <c r="F68" i="1"/>
  <c r="E68" i="1"/>
  <c r="F67" i="1"/>
  <c r="E67" i="1"/>
  <c r="F66" i="1"/>
  <c r="E66" i="1"/>
  <c r="F65" i="1"/>
  <c r="E65" i="1"/>
  <c r="F64" i="1"/>
  <c r="E64" i="1"/>
  <c r="F63" i="1"/>
  <c r="E63" i="1"/>
  <c r="F62" i="1"/>
  <c r="E62" i="1"/>
  <c r="F61" i="1"/>
  <c r="E61" i="1"/>
  <c r="F60" i="1"/>
  <c r="E60" i="1"/>
  <c r="F59" i="1"/>
  <c r="E59" i="1"/>
  <c r="F58" i="1"/>
  <c r="E58" i="1"/>
  <c r="F57" i="1"/>
  <c r="E57" i="1"/>
  <c r="F56" i="1"/>
  <c r="E56" i="1"/>
  <c r="F55" i="1"/>
  <c r="E55" i="1"/>
  <c r="F54" i="1"/>
  <c r="E54" i="1"/>
  <c r="F53" i="1"/>
  <c r="E53" i="1"/>
  <c r="F52" i="1"/>
  <c r="E52" i="1"/>
  <c r="F51" i="1"/>
  <c r="E51" i="1"/>
  <c r="F50" i="1"/>
  <c r="E50" i="1"/>
  <c r="F49" i="1"/>
  <c r="E49" i="1"/>
  <c r="F48" i="1"/>
  <c r="E48" i="1"/>
  <c r="F47" i="1"/>
  <c r="E47" i="1"/>
  <c r="F46" i="1"/>
  <c r="E46" i="1"/>
  <c r="F45" i="1"/>
  <c r="E45" i="1"/>
  <c r="F44" i="1"/>
  <c r="E44" i="1"/>
  <c r="F43" i="1"/>
  <c r="E43" i="1"/>
  <c r="F42" i="1"/>
  <c r="E42" i="1"/>
  <c r="F41" i="1"/>
  <c r="E41" i="1"/>
  <c r="F40" i="1"/>
  <c r="E40" i="1"/>
  <c r="F39" i="1"/>
  <c r="E39" i="1"/>
  <c r="F38" i="1"/>
  <c r="E38" i="1"/>
  <c r="F37" i="1"/>
  <c r="E37" i="1"/>
  <c r="F36" i="1"/>
  <c r="E36" i="1"/>
  <c r="F35" i="1"/>
  <c r="E35" i="1"/>
  <c r="F34" i="1"/>
  <c r="E34" i="1"/>
  <c r="F33" i="1"/>
  <c r="E33" i="1"/>
  <c r="F32" i="1"/>
  <c r="E32" i="1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9" i="1"/>
  <c r="E9" i="1"/>
  <c r="F8" i="1"/>
  <c r="E8" i="1"/>
  <c r="F7" i="1"/>
  <c r="E7" i="1"/>
  <c r="I6" i="1"/>
  <c r="F6" i="1"/>
  <c r="E6" i="1"/>
  <c r="F5" i="1"/>
  <c r="E5" i="1"/>
  <c r="M4" i="1"/>
  <c r="L4" i="1" s="1"/>
  <c r="F4" i="1"/>
  <c r="E4" i="1"/>
  <c r="L3" i="1"/>
  <c r="F3" i="1"/>
  <c r="J3" i="1" s="1"/>
  <c r="E3" i="1"/>
  <c r="I4" i="1" s="1"/>
  <c r="I5" i="1" l="1"/>
  <c r="I3" i="1"/>
  <c r="O4" i="1" s="1"/>
  <c r="M5" i="1"/>
  <c r="J4" i="1"/>
  <c r="P3" i="1" s="1"/>
  <c r="O3" i="1" l="1"/>
  <c r="Q3" i="1" s="1"/>
  <c r="L5" i="1"/>
  <c r="M6" i="1"/>
  <c r="P4" i="1"/>
  <c r="Q4" i="1" s="1"/>
  <c r="M7" i="1" l="1"/>
  <c r="L6" i="1"/>
  <c r="P5" i="1"/>
  <c r="O5" i="1"/>
  <c r="P6" i="1" l="1"/>
  <c r="O6" i="1"/>
  <c r="Q6" i="1" s="1"/>
  <c r="Q5" i="1"/>
  <c r="M8" i="1"/>
  <c r="L7" i="1"/>
  <c r="P7" i="1" l="1"/>
  <c r="O7" i="1"/>
  <c r="Q7" i="1" s="1"/>
  <c r="L8" i="1"/>
  <c r="M9" i="1"/>
  <c r="O8" i="1" l="1"/>
  <c r="P8" i="1"/>
  <c r="M10" i="1"/>
  <c r="L9" i="1"/>
  <c r="O9" i="1" l="1"/>
  <c r="P9" i="1"/>
  <c r="M11" i="1"/>
  <c r="L10" i="1"/>
  <c r="Q8" i="1"/>
  <c r="M12" i="1" l="1"/>
  <c r="L11" i="1"/>
  <c r="P10" i="1"/>
  <c r="O10" i="1"/>
  <c r="Q9" i="1"/>
  <c r="Q10" i="1" l="1"/>
  <c r="O11" i="1"/>
  <c r="P11" i="1"/>
  <c r="M13" i="1"/>
  <c r="L12" i="1"/>
  <c r="O12" i="1" l="1"/>
  <c r="P12" i="1"/>
  <c r="L13" i="1"/>
  <c r="M14" i="1"/>
  <c r="Q11" i="1"/>
  <c r="M15" i="1" l="1"/>
  <c r="L14" i="1"/>
  <c r="P13" i="1"/>
  <c r="O13" i="1"/>
  <c r="Q13" i="1" s="1"/>
  <c r="Q12" i="1"/>
  <c r="O14" i="1" l="1"/>
  <c r="P14" i="1"/>
  <c r="M16" i="1"/>
  <c r="L15" i="1"/>
  <c r="P15" i="1" l="1"/>
  <c r="O15" i="1"/>
  <c r="Q15" i="1" s="1"/>
  <c r="L16" i="1"/>
  <c r="M17" i="1"/>
  <c r="Q14" i="1"/>
  <c r="M18" i="1" l="1"/>
  <c r="L17" i="1"/>
  <c r="P16" i="1"/>
  <c r="O16" i="1"/>
  <c r="Q16" i="1" s="1"/>
  <c r="P17" i="1" l="1"/>
  <c r="O17" i="1"/>
  <c r="Q17" i="1" s="1"/>
  <c r="M19" i="1"/>
  <c r="L19" i="1" s="1"/>
  <c r="L18" i="1"/>
  <c r="P18" i="1" l="1"/>
  <c r="O18" i="1"/>
  <c r="Q18" i="1" s="1"/>
  <c r="O19" i="1"/>
  <c r="P19" i="1"/>
  <c r="Q19" i="1" l="1"/>
  <c r="O20" i="1" l="1" a="1"/>
  <c r="O20" i="1" s="1"/>
  <c r="P20" i="1" a="1"/>
  <c r="P20" i="1" s="1"/>
  <c r="Q20" i="1"/>
  <c r="U5" i="1" l="1"/>
  <c r="U4" i="1"/>
  <c r="U3" i="1"/>
  <c r="T5" i="1"/>
  <c r="T4" i="1"/>
  <c r="T3" i="1"/>
</calcChain>
</file>

<file path=xl/sharedStrings.xml><?xml version="1.0" encoding="utf-8"?>
<sst xmlns="http://schemas.openxmlformats.org/spreadsheetml/2006/main" count="26" uniqueCount="19">
  <si>
    <t>Historical Returns</t>
  </si>
  <si>
    <t>Daily Returns</t>
  </si>
  <si>
    <t>Summary Statistics</t>
  </si>
  <si>
    <t>Portfolio Weights</t>
  </si>
  <si>
    <t>Portfolio Statistics</t>
  </si>
  <si>
    <t>Capital Allocation Line</t>
  </si>
  <si>
    <t>Date</t>
  </si>
  <si>
    <t>SPY</t>
  </si>
  <si>
    <t>VXUS</t>
  </si>
  <si>
    <t>S&amp;P500</t>
  </si>
  <si>
    <t>Return</t>
  </si>
  <si>
    <t>St Dev</t>
  </si>
  <si>
    <t>Sharpe Ratio</t>
  </si>
  <si>
    <t>Weight</t>
  </si>
  <si>
    <t>Mean</t>
  </si>
  <si>
    <t>Standard Deviation</t>
  </si>
  <si>
    <t>Covariance</t>
  </si>
  <si>
    <t>Risk Free Rate</t>
  </si>
  <si>
    <t>Optimal Portfolio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</si>
</sst>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</font>
    <font>
      <sz val="11"/>
      <color rgb="FFFFFFFF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D965"/>
        <bgColor rgb="FFFFD965"/>
      </patternFill>
    </fill>
    <fill>
      <patternFill patternType="solid">
        <fgColor rgb="FF9CC2E5"/>
        <bgColor rgb="FF9CC2E5"/>
      </patternFill>
    </fill>
    <fill>
      <patternFill patternType="solid">
        <fgColor rgb="FFF4B083"/>
        <bgColor rgb="FFF4B083"/>
      </patternFill>
    </fill>
    <fill>
      <patternFill patternType="solid">
        <fgColor rgb="FFA8D08D"/>
        <bgColor rgb="FFA8D08D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14" fontId="4" fillId="0" borderId="0" xfId="0" applyNumberFormat="1" applyFont="1"/>
    <xf numFmtId="10" fontId="4" fillId="0" borderId="0" xfId="0" applyNumberFormat="1" applyFont="1"/>
    <xf numFmtId="9" fontId="4" fillId="0" borderId="0" xfId="0" applyNumberFormat="1" applyFont="1"/>
    <xf numFmtId="10" fontId="4" fillId="6" borderId="4" xfId="0" applyNumberFormat="1" applyFont="1" applyFill="1" applyBorder="1"/>
    <xf numFmtId="0" fontId="1" fillId="5" borderId="4" xfId="0" applyFont="1" applyFill="1" applyBorder="1"/>
    <xf numFmtId="10" fontId="1" fillId="5" borderId="4" xfId="0" applyNumberFormat="1" applyFont="1" applyFill="1" applyBorder="1"/>
    <xf numFmtId="14" fontId="5" fillId="0" borderId="0" xfId="0" applyNumberFormat="1" applyFont="1"/>
    <xf numFmtId="0" fontId="6" fillId="0" borderId="0" xfId="0" applyFont="1"/>
    <xf numFmtId="14" fontId="7" fillId="0" borderId="0" xfId="0" applyNumberFormat="1" applyFont="1"/>
    <xf numFmtId="0" fontId="8" fillId="0" borderId="0" xfId="0" applyFont="1"/>
    <xf numFmtId="10" fontId="5" fillId="0" borderId="0" xfId="0" applyNumberFormat="1" applyFont="1"/>
    <xf numFmtId="0" fontId="1" fillId="3" borderId="1" xfId="0" applyFont="1" applyFill="1" applyBorder="1" applyAlignment="1">
      <alignment horizontal="center"/>
    </xf>
    <xf numFmtId="0" fontId="2" fillId="0" borderId="3" xfId="0" applyFont="1" applyBorder="1"/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1" fillId="4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en-US" sz="1400" b="0" i="0">
                <a:solidFill>
                  <a:srgbClr val="757575"/>
                </a:solidFill>
                <a:latin typeface="+mn-lt"/>
              </a:rPr>
              <a:t>Efficient Frontier &amp; CAL</a:t>
            </a:r>
          </a:p>
        </c:rich>
      </c:tx>
      <c:layout>
        <c:manualLayout>
          <c:xMode val="edge"/>
          <c:yMode val="edge"/>
          <c:x val="0.33759966766307004"/>
          <c:y val="3.4785646572281774E-2"/>
        </c:manualLayout>
      </c:layout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v>Efficient Frontier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xVal>
            <c:numRef>
              <c:f>Sheet1!$O$23:$O$39</c:f>
              <c:numCache>
                <c:formatCode>0.00%</c:formatCode>
                <c:ptCount val="17"/>
                <c:pt idx="0">
                  <c:v>1.11E-2</c:v>
                </c:pt>
                <c:pt idx="1">
                  <c:v>1.01E-2</c:v>
                </c:pt>
                <c:pt idx="2">
                  <c:v>9.1000000000000004E-3</c:v>
                </c:pt>
                <c:pt idx="3">
                  <c:v>8.2000000000000007E-3</c:v>
                </c:pt>
                <c:pt idx="4">
                  <c:v>7.4999999999999997E-3</c:v>
                </c:pt>
                <c:pt idx="5">
                  <c:v>7.0000000000000001E-3</c:v>
                </c:pt>
                <c:pt idx="6">
                  <c:v>6.7000000000000002E-3</c:v>
                </c:pt>
                <c:pt idx="7">
                  <c:v>6.6E-3</c:v>
                </c:pt>
                <c:pt idx="8">
                  <c:v>6.8999999999999999E-3</c:v>
                </c:pt>
                <c:pt idx="9">
                  <c:v>7.3000000000000001E-3</c:v>
                </c:pt>
                <c:pt idx="10">
                  <c:v>8.0000000000000002E-3</c:v>
                </c:pt>
                <c:pt idx="11">
                  <c:v>8.8999999999999999E-3</c:v>
                </c:pt>
                <c:pt idx="12">
                  <c:v>9.7999999999999997E-3</c:v>
                </c:pt>
                <c:pt idx="13">
                  <c:v>1.0800000000000001E-2</c:v>
                </c:pt>
                <c:pt idx="14">
                  <c:v>1.1900000000000001E-2</c:v>
                </c:pt>
                <c:pt idx="15">
                  <c:v>1.3100000000000001E-2</c:v>
                </c:pt>
                <c:pt idx="16">
                  <c:v>1.43E-2</c:v>
                </c:pt>
              </c:numCache>
            </c:numRef>
          </c:xVal>
          <c:yVal>
            <c:numRef>
              <c:f>Sheet1!$P$23:$P$39</c:f>
              <c:numCache>
                <c:formatCode>0.00%</c:formatCode>
                <c:ptCount val="17"/>
                <c:pt idx="0">
                  <c:v>5.0000000000000001E-4</c:v>
                </c:pt>
                <c:pt idx="1">
                  <c:v>5.0000000000000001E-4</c:v>
                </c:pt>
                <c:pt idx="2">
                  <c:v>5.9999999999999995E-4</c:v>
                </c:pt>
                <c:pt idx="3">
                  <c:v>5.9999999999999995E-4</c:v>
                </c:pt>
                <c:pt idx="4">
                  <c:v>5.9999999999999995E-4</c:v>
                </c:pt>
                <c:pt idx="5">
                  <c:v>5.9999999999999995E-4</c:v>
                </c:pt>
                <c:pt idx="6">
                  <c:v>5.9999999999999995E-4</c:v>
                </c:pt>
                <c:pt idx="7">
                  <c:v>5.9999999999999995E-4</c:v>
                </c:pt>
                <c:pt idx="8">
                  <c:v>6.9999999999999999E-4</c:v>
                </c:pt>
                <c:pt idx="9">
                  <c:v>6.9999999999999999E-4</c:v>
                </c:pt>
                <c:pt idx="10">
                  <c:v>6.9999999999999999E-4</c:v>
                </c:pt>
                <c:pt idx="11">
                  <c:v>6.9999999999999999E-4</c:v>
                </c:pt>
                <c:pt idx="12">
                  <c:v>6.9999999999999999E-4</c:v>
                </c:pt>
                <c:pt idx="13">
                  <c:v>8.0000000000000004E-4</c:v>
                </c:pt>
                <c:pt idx="14">
                  <c:v>8.0000000000000004E-4</c:v>
                </c:pt>
                <c:pt idx="15">
                  <c:v>8.0000000000000004E-4</c:v>
                </c:pt>
                <c:pt idx="16">
                  <c:v>8.0000000000000004E-4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B4A-144E-97FE-B38914419DEC}"/>
            </c:ext>
          </c:extLst>
        </c:ser>
        <c:ser>
          <c:idx val="1"/>
          <c:order val="1"/>
          <c:tx>
            <c:v>CAL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2"/>
              </a:solidFill>
              <a:ln cmpd="sng">
                <a:solidFill>
                  <a:schemeClr val="accent2"/>
                </a:solidFill>
              </a:ln>
            </c:spPr>
          </c:marker>
          <c:trendline>
            <c:spPr>
              <a:ln w="19050">
                <a:solidFill>
                  <a:srgbClr val="000000"/>
                </a:solidFill>
              </a:ln>
            </c:spPr>
            <c:trendlineType val="linear"/>
            <c:dispRSqr val="0"/>
            <c:dispEq val="0"/>
          </c:trendline>
          <c:xVal>
            <c:numRef>
              <c:f>Sheet1!$U$3:$U$5</c:f>
              <c:numCache>
                <c:formatCode>0.00%</c:formatCode>
                <c:ptCount val="3"/>
                <c:pt idx="0">
                  <c:v>0</c:v>
                </c:pt>
                <c:pt idx="1">
                  <c:v>6.8570245662828476E-3</c:v>
                </c:pt>
                <c:pt idx="2">
                  <c:v>1.3714049132565695E-2</c:v>
                </c:pt>
              </c:numCache>
            </c:numRef>
          </c:xVal>
          <c:yVal>
            <c:numRef>
              <c:f>Sheet1!$T$3:$T$5</c:f>
              <c:numCache>
                <c:formatCode>0.00%</c:formatCode>
                <c:ptCount val="3"/>
                <c:pt idx="0">
                  <c:v>2.107142857142857E-4</c:v>
                </c:pt>
                <c:pt idx="1">
                  <c:v>6.6646691329053586E-4</c:v>
                </c:pt>
                <c:pt idx="2">
                  <c:v>1.1222195408667861E-3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DB4A-144E-97FE-B38914419D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63135716"/>
        <c:axId val="985584092"/>
      </c:scatterChart>
      <c:valAx>
        <c:axId val="1463135716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 sz="1000" b="0" i="0">
                    <a:solidFill>
                      <a:srgbClr val="000000"/>
                    </a:solidFill>
                    <a:latin typeface="+mn-lt"/>
                  </a:rPr>
                  <a:t>Risk (St Dev)</a:t>
                </a:r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985584092"/>
        <c:crosses val="autoZero"/>
        <c:crossBetween val="midCat"/>
      </c:valAx>
      <c:valAx>
        <c:axId val="98558409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sz="10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 sz="1000" b="0" i="0">
                    <a:solidFill>
                      <a:srgbClr val="000000"/>
                    </a:solidFill>
                    <a:latin typeface="+mn-lt"/>
                  </a:rPr>
                  <a:t>Return</a:t>
                </a:r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463135716"/>
        <c:crosses val="autoZero"/>
        <c:crossBetween val="midCat"/>
      </c:valAx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9525</xdr:colOff>
      <xdr:row>2</xdr:row>
      <xdr:rowOff>85725</xdr:rowOff>
    </xdr:from>
    <xdr:ext cx="4371975" cy="2876550"/>
    <xdr:graphicFrame macro="">
      <xdr:nvGraphicFramePr>
        <xdr:cNvPr id="276638197" name="Chart 1" title="Chart">
          <a:extLst>
            <a:ext uri="{FF2B5EF4-FFF2-40B4-BE49-F238E27FC236}">
              <a16:creationId xmlns:a16="http://schemas.microsoft.com/office/drawing/2014/main" id="{00000000-0008-0000-0000-0000F5297D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showGridLines="0" tabSelected="1" workbookViewId="0">
      <selection sqref="A1:C1"/>
    </sheetView>
  </sheetViews>
  <sheetFormatPr baseColWidth="10" defaultColWidth="14.5" defaultRowHeight="15" customHeight="1" x14ac:dyDescent="0.2"/>
  <cols>
    <col min="1" max="1" width="11.5" customWidth="1"/>
    <col min="2" max="3" width="8.6640625" customWidth="1"/>
    <col min="4" max="4" width="4" customWidth="1"/>
    <col min="5" max="6" width="8.6640625" customWidth="1"/>
    <col min="7" max="7" width="4.33203125" customWidth="1"/>
    <col min="8" max="8" width="16.83203125" customWidth="1"/>
    <col min="9" max="9" width="10.1640625" customWidth="1"/>
    <col min="10" max="10" width="11" customWidth="1"/>
    <col min="11" max="11" width="4.1640625" customWidth="1"/>
    <col min="12" max="13" width="8.6640625" customWidth="1"/>
    <col min="14" max="14" width="2.83203125" customWidth="1"/>
    <col min="15" max="15" width="11.5" customWidth="1"/>
    <col min="16" max="16" width="8.6640625" customWidth="1"/>
    <col min="17" max="17" width="12" customWidth="1"/>
    <col min="18" max="18" width="4.5" customWidth="1"/>
    <col min="19" max="30" width="8.6640625" customWidth="1"/>
  </cols>
  <sheetData>
    <row r="1" spans="1:21" x14ac:dyDescent="0.2">
      <c r="A1" s="17" t="s">
        <v>0</v>
      </c>
      <c r="B1" s="18"/>
      <c r="C1" s="15"/>
      <c r="E1" s="17" t="s">
        <v>1</v>
      </c>
      <c r="F1" s="15"/>
      <c r="I1" s="14" t="s">
        <v>2</v>
      </c>
      <c r="J1" s="15"/>
      <c r="L1" s="14" t="s">
        <v>3</v>
      </c>
      <c r="M1" s="15"/>
      <c r="O1" s="19" t="s">
        <v>4</v>
      </c>
      <c r="P1" s="18"/>
      <c r="Q1" s="15"/>
      <c r="S1" s="16" t="s">
        <v>5</v>
      </c>
      <c r="T1" s="18"/>
      <c r="U1" s="15"/>
    </row>
    <row r="2" spans="1:21" x14ac:dyDescent="0.2">
      <c r="A2" s="1" t="s">
        <v>6</v>
      </c>
      <c r="B2" s="1" t="s">
        <v>7</v>
      </c>
      <c r="C2" s="1" t="s">
        <v>8</v>
      </c>
      <c r="E2" s="1" t="s">
        <v>9</v>
      </c>
      <c r="F2" s="1" t="s">
        <v>8</v>
      </c>
      <c r="I2" s="2" t="s">
        <v>7</v>
      </c>
      <c r="J2" s="2" t="s">
        <v>8</v>
      </c>
      <c r="K2" s="3"/>
      <c r="L2" s="2" t="s">
        <v>7</v>
      </c>
      <c r="M2" s="2" t="s">
        <v>8</v>
      </c>
      <c r="O2" s="2" t="s">
        <v>10</v>
      </c>
      <c r="P2" s="2" t="s">
        <v>11</v>
      </c>
      <c r="Q2" s="2" t="s">
        <v>12</v>
      </c>
      <c r="S2" s="2" t="s">
        <v>13</v>
      </c>
      <c r="T2" s="2" t="s">
        <v>10</v>
      </c>
      <c r="U2" s="2" t="s">
        <v>11</v>
      </c>
    </row>
    <row r="3" spans="1:21" x14ac:dyDescent="0.2">
      <c r="A3" s="3">
        <v>46301</v>
      </c>
      <c r="B3" s="2">
        <v>769.64</v>
      </c>
      <c r="C3" s="2">
        <v>87.15</v>
      </c>
      <c r="E3" s="4">
        <f t="shared" ref="E3:F3" si="0">(B3/B4)-1</f>
        <v>7.395384756345047E-3</v>
      </c>
      <c r="F3" s="4">
        <f t="shared" si="0"/>
        <v>1.4788076385654492E-2</v>
      </c>
      <c r="H3" s="1" t="s">
        <v>14</v>
      </c>
      <c r="I3" s="4">
        <f t="shared" ref="I3:J3" si="1">AVERAGE(E3:E251)</f>
        <v>5.8105234258540761E-4</v>
      </c>
      <c r="J3" s="4">
        <f t="shared" si="1"/>
        <v>7.5188148399566411E-4</v>
      </c>
      <c r="K3" s="3"/>
      <c r="L3" s="5">
        <f t="shared" ref="L3:L19" si="2">1-M3</f>
        <v>1.3</v>
      </c>
      <c r="M3" s="5">
        <v>-0.3</v>
      </c>
      <c r="O3" s="4">
        <f t="shared" ref="O3:O19" si="3">(L3*$I$3)+(M3*$J$3)</f>
        <v>5.2980360016233066E-4</v>
      </c>
      <c r="P3" s="4">
        <f t="shared" ref="P3:P19" si="4">((L3^2*$I$4^2)+(M3^2*$J$4^2)+(2*L3*M3*$I$5))^(1/2)</f>
        <v>1.1106519612900444E-2</v>
      </c>
      <c r="Q3" s="4">
        <f t="shared" ref="Q3:Q19" si="5">(O3-$I$6)/P3</f>
        <v>2.8729910500262957E-2</v>
      </c>
      <c r="S3" s="5">
        <v>0</v>
      </c>
      <c r="T3" s="4">
        <f>(S3*O20)+((1-S3)*I6)</f>
        <v>2.107142857142857E-4</v>
      </c>
      <c r="U3" s="4">
        <f>S3*P20</f>
        <v>0</v>
      </c>
    </row>
    <row r="4" spans="1:21" x14ac:dyDescent="0.2">
      <c r="A4" s="3">
        <v>46300</v>
      </c>
      <c r="B4" s="2">
        <v>763.99</v>
      </c>
      <c r="C4" s="2">
        <v>85.88</v>
      </c>
      <c r="E4" s="4">
        <f t="shared" ref="E4:F4" si="6">(B4/B5)-1</f>
        <v>1.7833025189148977E-3</v>
      </c>
      <c r="F4" s="4">
        <f t="shared" si="6"/>
        <v>-7.1676300578035201E-3</v>
      </c>
      <c r="H4" s="1" t="s">
        <v>15</v>
      </c>
      <c r="I4" s="4">
        <f t="shared" ref="I4:J4" si="7">_xlfn.STDEV.P(E3:E251)</f>
        <v>8.212709218163217E-3</v>
      </c>
      <c r="J4" s="4">
        <f t="shared" si="7"/>
        <v>1.0840799776330496E-2</v>
      </c>
      <c r="K4" s="3"/>
      <c r="L4" s="5">
        <f t="shared" si="2"/>
        <v>1.2</v>
      </c>
      <c r="M4" s="5">
        <f t="shared" ref="M4:M19" si="8">M3+10%</f>
        <v>-0.19999999999999998</v>
      </c>
      <c r="O4" s="4">
        <f t="shared" si="3"/>
        <v>5.4688651430335631E-4</v>
      </c>
      <c r="P4" s="4">
        <f t="shared" si="4"/>
        <v>1.0053955660055767E-2</v>
      </c>
      <c r="Q4" s="4">
        <f t="shared" si="5"/>
        <v>3.3436812330959291E-2</v>
      </c>
      <c r="S4" s="5">
        <v>1</v>
      </c>
      <c r="T4" s="4">
        <f>(S4*O20)+((1-S4)*I6)</f>
        <v>6.6646691329053586E-4</v>
      </c>
      <c r="U4" s="4">
        <f>S4*P20</f>
        <v>6.8570245662828476E-3</v>
      </c>
    </row>
    <row r="5" spans="1:21" x14ac:dyDescent="0.2">
      <c r="A5" s="3">
        <v>46297</v>
      </c>
      <c r="B5" s="2">
        <v>762.63</v>
      </c>
      <c r="C5" s="2">
        <v>86.5</v>
      </c>
      <c r="E5" s="4">
        <f t="shared" ref="E5:F5" si="9">(B5/B6)-1</f>
        <v>-2.0544360115153371E-3</v>
      </c>
      <c r="F5" s="4">
        <f t="shared" si="9"/>
        <v>1.2761971666081395E-2</v>
      </c>
      <c r="H5" s="1" t="s">
        <v>16</v>
      </c>
      <c r="I5" s="20">
        <f>_xlfn.COVARIANCE.P(E3:E251,F3:F251)</f>
        <v>1.5518055589177424E-6</v>
      </c>
      <c r="J5" s="21"/>
      <c r="L5" s="5">
        <f t="shared" si="2"/>
        <v>1.1000000000000001</v>
      </c>
      <c r="M5" s="5">
        <f t="shared" si="8"/>
        <v>-9.9999999999999978E-2</v>
      </c>
      <c r="O5" s="4">
        <f t="shared" si="3"/>
        <v>5.6396942844438196E-4</v>
      </c>
      <c r="P5" s="4">
        <f t="shared" si="4"/>
        <v>9.0800126290929636E-3</v>
      </c>
      <c r="Q5" s="4">
        <f t="shared" si="5"/>
        <v>3.8904697290645093E-2</v>
      </c>
      <c r="S5" s="5">
        <v>2</v>
      </c>
      <c r="T5" s="4">
        <f>(S5*O20)+((1-S5)*I6)</f>
        <v>1.1222195408667861E-3</v>
      </c>
      <c r="U5" s="4">
        <f>S5*P20</f>
        <v>1.3714049132565695E-2</v>
      </c>
    </row>
    <row r="6" spans="1:21" x14ac:dyDescent="0.2">
      <c r="A6" s="3">
        <v>46296</v>
      </c>
      <c r="B6" s="2">
        <v>764.2</v>
      </c>
      <c r="C6" s="2">
        <v>85.41</v>
      </c>
      <c r="E6" s="4">
        <f t="shared" ref="E6:F6" si="10">(B6/B7)-1</f>
        <v>-1.8416687347343474E-3</v>
      </c>
      <c r="F6" s="4">
        <f t="shared" si="10"/>
        <v>-3.2675924845373405E-3</v>
      </c>
      <c r="H6" s="1" t="s">
        <v>17</v>
      </c>
      <c r="I6" s="20">
        <f>5.31%/252</f>
        <v>2.107142857142857E-4</v>
      </c>
      <c r="J6" s="21"/>
      <c r="K6" s="3"/>
      <c r="L6" s="5">
        <f t="shared" si="2"/>
        <v>1</v>
      </c>
      <c r="M6" s="5">
        <f t="shared" si="8"/>
        <v>0</v>
      </c>
      <c r="O6" s="4">
        <f t="shared" si="3"/>
        <v>5.8105234258540761E-4</v>
      </c>
      <c r="P6" s="4">
        <f t="shared" si="4"/>
        <v>8.212709218163217E-3</v>
      </c>
      <c r="Q6" s="4">
        <f t="shared" si="5"/>
        <v>4.5093287371246842E-2</v>
      </c>
    </row>
    <row r="7" spans="1:21" x14ac:dyDescent="0.2">
      <c r="A7" s="3">
        <v>46295</v>
      </c>
      <c r="B7" s="2">
        <v>765.61</v>
      </c>
      <c r="C7" s="2">
        <v>85.69</v>
      </c>
      <c r="E7" s="4">
        <f t="shared" ref="E7:F7" si="11">(B7/B8)-1</f>
        <v>-7.441498671160951E-3</v>
      </c>
      <c r="F7" s="4">
        <f t="shared" si="11"/>
        <v>-4.0678754067876577E-3</v>
      </c>
      <c r="K7" s="3"/>
      <c r="L7" s="5">
        <f t="shared" si="2"/>
        <v>0.9</v>
      </c>
      <c r="M7" s="5">
        <f t="shared" si="8"/>
        <v>0.1</v>
      </c>
      <c r="O7" s="4">
        <f t="shared" si="3"/>
        <v>5.9813525672643326E-4</v>
      </c>
      <c r="P7" s="4">
        <f t="shared" si="4"/>
        <v>7.4891865037007566E-3</v>
      </c>
      <c r="Q7" s="4">
        <f t="shared" si="5"/>
        <v>5.1730714787341023E-2</v>
      </c>
    </row>
    <row r="8" spans="1:21" x14ac:dyDescent="0.2">
      <c r="A8" s="3">
        <v>46294</v>
      </c>
      <c r="B8" s="2">
        <v>771.35</v>
      </c>
      <c r="C8" s="2">
        <v>86.04</v>
      </c>
      <c r="E8" s="4">
        <f t="shared" ref="E8:F8" si="12">(B8/B9)-1</f>
        <v>5.4354910190568262E-3</v>
      </c>
      <c r="F8" s="4">
        <f t="shared" si="12"/>
        <v>-1.2623364700481865E-2</v>
      </c>
      <c r="K8" s="3"/>
      <c r="L8" s="5">
        <f t="shared" si="2"/>
        <v>0.8</v>
      </c>
      <c r="M8" s="5">
        <f t="shared" si="8"/>
        <v>0.2</v>
      </c>
      <c r="O8" s="4">
        <f t="shared" si="3"/>
        <v>6.1521817086745891E-4</v>
      </c>
      <c r="P8" s="4">
        <f t="shared" si="4"/>
        <v>6.9544658098102076E-3</v>
      </c>
      <c r="Q8" s="4">
        <f t="shared" si="5"/>
        <v>5.8164623454265339E-2</v>
      </c>
    </row>
    <row r="9" spans="1:21" x14ac:dyDescent="0.2">
      <c r="A9" s="3">
        <v>46293</v>
      </c>
      <c r="B9" s="2">
        <v>767.18</v>
      </c>
      <c r="C9" s="2">
        <v>87.14</v>
      </c>
      <c r="E9" s="4">
        <f t="shared" ref="E9:F9" si="13">(B9/B10)-1</f>
        <v>-8.2051549211392683E-4</v>
      </c>
      <c r="F9" s="4">
        <f t="shared" si="13"/>
        <v>9.9675475197031904E-3</v>
      </c>
      <c r="K9" s="3"/>
      <c r="L9" s="5">
        <f t="shared" si="2"/>
        <v>0.7</v>
      </c>
      <c r="M9" s="5">
        <f t="shared" si="8"/>
        <v>0.30000000000000004</v>
      </c>
      <c r="O9" s="4">
        <f t="shared" si="3"/>
        <v>6.3230108500848456E-4</v>
      </c>
      <c r="P9" s="4">
        <f t="shared" si="4"/>
        <v>6.6542192133953494E-3</v>
      </c>
      <c r="Q9" s="4">
        <f t="shared" si="5"/>
        <v>6.3356313607089904E-2</v>
      </c>
    </row>
    <row r="10" spans="1:21" x14ac:dyDescent="0.2">
      <c r="A10" s="3">
        <v>46290</v>
      </c>
      <c r="B10" s="2">
        <v>767.81</v>
      </c>
      <c r="C10" s="2">
        <v>86.28</v>
      </c>
      <c r="E10" s="4">
        <f t="shared" ref="E10:F10" si="14">(B10/B11)-1</f>
        <v>-7.2021515943003767E-3</v>
      </c>
      <c r="F10" s="4">
        <f t="shared" si="14"/>
        <v>-1.2927582656446557E-2</v>
      </c>
      <c r="K10" s="3"/>
      <c r="L10" s="5">
        <f t="shared" si="2"/>
        <v>0.6</v>
      </c>
      <c r="M10" s="5">
        <f t="shared" si="8"/>
        <v>0.4</v>
      </c>
      <c r="O10" s="4">
        <f t="shared" si="3"/>
        <v>6.4938399914951021E-4</v>
      </c>
      <c r="P10" s="4">
        <f t="shared" si="4"/>
        <v>6.6204252437072047E-3</v>
      </c>
      <c r="Q10" s="4">
        <f t="shared" si="5"/>
        <v>6.6260050870929399E-2</v>
      </c>
    </row>
    <row r="11" spans="1:21" x14ac:dyDescent="0.2">
      <c r="A11" s="3">
        <v>46289</v>
      </c>
      <c r="B11" s="2">
        <v>773.38</v>
      </c>
      <c r="C11" s="2">
        <v>87.41</v>
      </c>
      <c r="E11" s="4">
        <f t="shared" ref="E11:F11" si="15">(B11/B12)-1</f>
        <v>-1.5513897866836768E-4</v>
      </c>
      <c r="F11" s="4">
        <f t="shared" si="15"/>
        <v>-7.6067211625795439E-3</v>
      </c>
      <c r="K11" s="3"/>
      <c r="L11" s="5">
        <f t="shared" si="2"/>
        <v>0.5</v>
      </c>
      <c r="M11" s="5">
        <f t="shared" si="8"/>
        <v>0.5</v>
      </c>
      <c r="O11" s="6">
        <f t="shared" si="3"/>
        <v>6.6646691329053586E-4</v>
      </c>
      <c r="P11" s="6">
        <f t="shared" si="4"/>
        <v>6.8570245662828476E-3</v>
      </c>
      <c r="Q11" s="6">
        <f t="shared" si="5"/>
        <v>6.6465071427228531E-2</v>
      </c>
    </row>
    <row r="12" spans="1:21" x14ac:dyDescent="0.2">
      <c r="A12" s="3">
        <v>46288</v>
      </c>
      <c r="B12" s="2">
        <v>773.5</v>
      </c>
      <c r="C12" s="2">
        <v>88.08</v>
      </c>
      <c r="E12" s="4">
        <f t="shared" ref="E12:F12" si="16">(B12/B13)-1</f>
        <v>1.5504995470598137E-2</v>
      </c>
      <c r="F12" s="4">
        <f t="shared" si="16"/>
        <v>-3.7326094333219872E-3</v>
      </c>
      <c r="K12" s="3"/>
      <c r="L12" s="5">
        <f t="shared" si="2"/>
        <v>0.4</v>
      </c>
      <c r="M12" s="5">
        <f t="shared" si="8"/>
        <v>0.6</v>
      </c>
      <c r="O12" s="4">
        <f t="shared" si="3"/>
        <v>6.8354982743156151E-4</v>
      </c>
      <c r="P12" s="4">
        <f t="shared" si="4"/>
        <v>7.337908409430609E-3</v>
      </c>
      <c r="Q12" s="4">
        <f t="shared" si="5"/>
        <v>6.4437373067997433E-2</v>
      </c>
    </row>
    <row r="13" spans="1:21" x14ac:dyDescent="0.2">
      <c r="A13" s="3">
        <v>46287</v>
      </c>
      <c r="B13" s="2">
        <v>761.69</v>
      </c>
      <c r="C13" s="2">
        <v>88.41</v>
      </c>
      <c r="E13" s="4">
        <f t="shared" ref="E13:F13" si="17">(B13/B14)-1</f>
        <v>-1.1932861264095651E-3</v>
      </c>
      <c r="F13" s="4">
        <f t="shared" si="17"/>
        <v>5.0017051267476909E-3</v>
      </c>
      <c r="K13" s="3"/>
      <c r="L13" s="5">
        <f t="shared" si="2"/>
        <v>0.30000000000000004</v>
      </c>
      <c r="M13" s="5">
        <f t="shared" si="8"/>
        <v>0.7</v>
      </c>
      <c r="O13" s="4">
        <f t="shared" si="3"/>
        <v>7.0063274157258716E-4</v>
      </c>
      <c r="P13" s="4">
        <f t="shared" si="4"/>
        <v>8.0192501005563813E-3</v>
      </c>
      <c r="Q13" s="4">
        <f t="shared" si="5"/>
        <v>6.1092801660383493E-2</v>
      </c>
    </row>
    <row r="14" spans="1:21" x14ac:dyDescent="0.2">
      <c r="A14" s="3">
        <v>46286</v>
      </c>
      <c r="B14" s="2">
        <v>762.6</v>
      </c>
      <c r="C14" s="2">
        <v>87.97</v>
      </c>
      <c r="E14" s="4">
        <f t="shared" ref="E14:F14" si="18">(B14/B15)-1</f>
        <v>1.1338770638551932E-2</v>
      </c>
      <c r="F14" s="4">
        <f t="shared" si="18"/>
        <v>9.2932537861405429E-3</v>
      </c>
      <c r="K14" s="3"/>
      <c r="L14" s="5">
        <f t="shared" si="2"/>
        <v>0.20000000000000007</v>
      </c>
      <c r="M14" s="5">
        <f t="shared" si="8"/>
        <v>0.79999999999999993</v>
      </c>
      <c r="O14" s="4">
        <f t="shared" si="3"/>
        <v>7.1771565571361281E-4</v>
      </c>
      <c r="P14" s="4">
        <f t="shared" si="4"/>
        <v>8.8548971170109986E-3</v>
      </c>
      <c r="Q14" s="4">
        <f t="shared" si="5"/>
        <v>5.7256607648815599E-2</v>
      </c>
    </row>
    <row r="15" spans="1:21" x14ac:dyDescent="0.2">
      <c r="A15" s="3">
        <v>46283</v>
      </c>
      <c r="B15" s="2">
        <v>754.05</v>
      </c>
      <c r="C15" s="2">
        <v>87.16</v>
      </c>
      <c r="E15" s="4">
        <f t="shared" ref="E15:F15" si="19">(B15/B16)-1</f>
        <v>-4.4098813028955464E-3</v>
      </c>
      <c r="F15" s="4">
        <f t="shared" si="19"/>
        <v>5.1897128358897593E-3</v>
      </c>
      <c r="K15" s="3"/>
      <c r="L15" s="5">
        <f t="shared" si="2"/>
        <v>0.10000000000000009</v>
      </c>
      <c r="M15" s="5">
        <f t="shared" si="8"/>
        <v>0.89999999999999991</v>
      </c>
      <c r="O15" s="4">
        <f t="shared" si="3"/>
        <v>7.3479856985463835E-4</v>
      </c>
      <c r="P15" s="4">
        <f t="shared" si="4"/>
        <v>9.8054776608751167E-3</v>
      </c>
      <c r="Q15" s="4">
        <f t="shared" si="5"/>
        <v>5.3448113622399436E-2</v>
      </c>
    </row>
    <row r="16" spans="1:21" x14ac:dyDescent="0.2">
      <c r="A16" s="3">
        <v>46282</v>
      </c>
      <c r="B16" s="2">
        <v>757.39</v>
      </c>
      <c r="C16" s="2">
        <v>86.71</v>
      </c>
      <c r="E16" s="4">
        <f t="shared" ref="E16:F16" si="20">(B16/B17)-1</f>
        <v>-4.58679423825048E-3</v>
      </c>
      <c r="F16" s="4">
        <f t="shared" si="20"/>
        <v>-6.985799358680711E-3</v>
      </c>
      <c r="K16" s="3"/>
      <c r="L16" s="5">
        <f t="shared" si="2"/>
        <v>0</v>
      </c>
      <c r="M16" s="5">
        <f t="shared" si="8"/>
        <v>0.99999999999999989</v>
      </c>
      <c r="O16" s="4">
        <f t="shared" si="3"/>
        <v>7.51881483995664E-4</v>
      </c>
      <c r="P16" s="4">
        <f t="shared" si="4"/>
        <v>1.0840799776330495E-2</v>
      </c>
      <c r="Q16" s="4">
        <f t="shared" si="5"/>
        <v>4.991949020799627E-2</v>
      </c>
    </row>
    <row r="17" spans="1:19" x14ac:dyDescent="0.2">
      <c r="A17" s="3">
        <v>46281</v>
      </c>
      <c r="B17" s="2">
        <v>760.88</v>
      </c>
      <c r="C17" s="2">
        <v>87.32</v>
      </c>
      <c r="E17" s="4">
        <f t="shared" ref="E17:F17" si="21">(B17/B18)-1</f>
        <v>-4.4616572243519892E-3</v>
      </c>
      <c r="F17" s="4">
        <f t="shared" si="21"/>
        <v>-2.2851919561243106E-3</v>
      </c>
      <c r="K17" s="3"/>
      <c r="L17" s="5">
        <f t="shared" si="2"/>
        <v>-9.9999999999999867E-2</v>
      </c>
      <c r="M17" s="5">
        <f t="shared" si="8"/>
        <v>1.0999999999999999</v>
      </c>
      <c r="O17" s="4">
        <f t="shared" si="3"/>
        <v>7.6896439813668976E-4</v>
      </c>
      <c r="P17" s="4">
        <f t="shared" si="4"/>
        <v>1.1938837709364708E-2</v>
      </c>
      <c r="Q17" s="4">
        <f t="shared" si="5"/>
        <v>4.6759167518000355E-2</v>
      </c>
    </row>
    <row r="18" spans="1:19" x14ac:dyDescent="0.2">
      <c r="A18" s="3">
        <v>46280</v>
      </c>
      <c r="B18" s="2">
        <v>764.29</v>
      </c>
      <c r="C18" s="2">
        <v>87.52</v>
      </c>
      <c r="E18" s="4">
        <f t="shared" ref="E18:F18" si="22">(B18/B19)-1</f>
        <v>8.5243392317537747E-3</v>
      </c>
      <c r="F18" s="4">
        <f t="shared" si="22"/>
        <v>-4.6627999545093557E-3</v>
      </c>
      <c r="K18" s="3"/>
      <c r="L18" s="5">
        <f t="shared" si="2"/>
        <v>-0.19999999999999996</v>
      </c>
      <c r="M18" s="5">
        <f t="shared" si="8"/>
        <v>1.2</v>
      </c>
      <c r="O18" s="4">
        <f t="shared" si="3"/>
        <v>7.8604731227771541E-4</v>
      </c>
      <c r="P18" s="4">
        <f t="shared" si="4"/>
        <v>1.3083811002078307E-2</v>
      </c>
      <c r="Q18" s="4">
        <f t="shared" si="5"/>
        <v>4.3972893407894731E-2</v>
      </c>
    </row>
    <row r="19" spans="1:19" x14ac:dyDescent="0.2">
      <c r="A19" s="3">
        <v>46279</v>
      </c>
      <c r="B19" s="2">
        <v>757.83</v>
      </c>
      <c r="C19" s="2">
        <v>87.93</v>
      </c>
      <c r="E19" s="4">
        <f t="shared" ref="E19:F19" si="23">(B19/B20)-1</f>
        <v>-5.9942287513116144E-3</v>
      </c>
      <c r="F19" s="4">
        <f t="shared" si="23"/>
        <v>1.2525620587566788E-3</v>
      </c>
      <c r="K19" s="3"/>
      <c r="L19" s="5">
        <f t="shared" si="2"/>
        <v>-0.30000000000000004</v>
      </c>
      <c r="M19" s="5">
        <f t="shared" si="8"/>
        <v>1.3</v>
      </c>
      <c r="O19" s="4">
        <f t="shared" si="3"/>
        <v>8.0313022641874106E-4</v>
      </c>
      <c r="P19" s="4">
        <f t="shared" si="4"/>
        <v>1.4264421938976604E-2</v>
      </c>
      <c r="Q19" s="4">
        <f t="shared" si="5"/>
        <v>4.15310163453394E-2</v>
      </c>
    </row>
    <row r="20" spans="1:19" x14ac:dyDescent="0.2">
      <c r="A20" s="3">
        <v>46276</v>
      </c>
      <c r="B20" s="2">
        <v>762.4</v>
      </c>
      <c r="C20" s="2">
        <v>87.82</v>
      </c>
      <c r="E20" s="4">
        <f t="shared" ref="E20:F20" si="24">(B20/B21)-1</f>
        <v>-4.6477622852368894E-3</v>
      </c>
      <c r="F20" s="4">
        <f t="shared" si="24"/>
        <v>-3.4044484793465113E-3</v>
      </c>
      <c r="K20" s="3"/>
      <c r="L20" s="16" t="s">
        <v>18</v>
      </c>
      <c r="M20" s="15"/>
      <c r="N20" s="7"/>
      <c r="O20" s="8">
        <f t="array" ref="O20">INDEX(O3:O19, MATCH(MAX(Q3:Q19), Q3:Q19, 0))</f>
        <v>6.6646691329053586E-4</v>
      </c>
      <c r="P20" s="8">
        <f t="array" ref="P20">INDEX(P3:P19, MATCH(MAX(Q3:Q19), Q3:Q19, 0))</f>
        <v>6.8570245662828476E-3</v>
      </c>
      <c r="Q20" s="8">
        <f>MAX(Q3:Q19)</f>
        <v>6.6465071427228531E-2</v>
      </c>
    </row>
    <row r="21" spans="1:19" ht="15.75" customHeight="1" x14ac:dyDescent="0.2">
      <c r="A21" s="3">
        <v>46275</v>
      </c>
      <c r="B21" s="2">
        <v>765.96</v>
      </c>
      <c r="C21" s="2">
        <v>88.12</v>
      </c>
      <c r="E21" s="4">
        <f t="shared" ref="E21:F21" si="25">(B21/B22)-1</f>
        <v>-5.4921512873447043E-3</v>
      </c>
      <c r="F21" s="4">
        <f t="shared" si="25"/>
        <v>1.0550458715596456E-2</v>
      </c>
      <c r="K21" s="3"/>
      <c r="M21" s="3"/>
      <c r="O21" s="3"/>
    </row>
    <row r="22" spans="1:19" ht="15.75" customHeight="1" x14ac:dyDescent="0.2">
      <c r="A22" s="3">
        <v>46274</v>
      </c>
      <c r="B22" s="2">
        <v>770.19</v>
      </c>
      <c r="C22" s="2">
        <v>87.2</v>
      </c>
      <c r="E22" s="4">
        <f t="shared" ref="E22:F22" si="26">(B22/B23)-1</f>
        <v>-3.8542623226456296E-3</v>
      </c>
      <c r="F22" s="4">
        <f t="shared" si="26"/>
        <v>-5.8146163493328906E-3</v>
      </c>
      <c r="K22" s="3"/>
      <c r="M22" s="3"/>
      <c r="O22" s="9"/>
      <c r="P22" s="10"/>
      <c r="Q22" s="10"/>
    </row>
    <row r="23" spans="1:19" ht="15.75" customHeight="1" x14ac:dyDescent="0.2">
      <c r="A23" s="3">
        <v>46273</v>
      </c>
      <c r="B23" s="2">
        <v>773.17</v>
      </c>
      <c r="C23" s="2">
        <v>87.71</v>
      </c>
      <c r="E23" s="4">
        <f t="shared" ref="E23:F23" si="27">(B23/B24)-1</f>
        <v>1.0468398766271036E-2</v>
      </c>
      <c r="F23" s="4">
        <f t="shared" si="27"/>
        <v>7.8133976789611648E-3</v>
      </c>
      <c r="K23" s="3"/>
      <c r="M23" s="11"/>
      <c r="N23" s="12"/>
      <c r="O23" s="13">
        <v>1.11E-2</v>
      </c>
      <c r="P23" s="13">
        <v>5.0000000000000001E-4</v>
      </c>
      <c r="Q23" s="10"/>
      <c r="R23" s="12"/>
      <c r="S23" s="12"/>
    </row>
    <row r="24" spans="1:19" ht="15.75" customHeight="1" x14ac:dyDescent="0.2">
      <c r="A24" s="3">
        <v>46269</v>
      </c>
      <c r="B24" s="2">
        <v>765.16</v>
      </c>
      <c r="C24" s="2">
        <v>87.03</v>
      </c>
      <c r="E24" s="4">
        <f t="shared" ref="E24:F24" si="28">(B24/B25)-1</f>
        <v>4.4369765549108209E-3</v>
      </c>
      <c r="F24" s="4">
        <f t="shared" si="28"/>
        <v>6.8989306657463167E-4</v>
      </c>
      <c r="K24" s="3"/>
      <c r="M24" s="11"/>
      <c r="N24" s="12"/>
      <c r="O24" s="13">
        <v>1.01E-2</v>
      </c>
      <c r="P24" s="13">
        <v>5.0000000000000001E-4</v>
      </c>
      <c r="Q24" s="10"/>
      <c r="R24" s="12"/>
      <c r="S24" s="12"/>
    </row>
    <row r="25" spans="1:19" ht="15.75" customHeight="1" x14ac:dyDescent="0.2">
      <c r="A25" s="3">
        <v>46268</v>
      </c>
      <c r="B25" s="2">
        <v>761.78</v>
      </c>
      <c r="C25" s="2">
        <v>86.97</v>
      </c>
      <c r="E25" s="4">
        <f t="shared" ref="E25:F25" si="29">(B25/B26)-1</f>
        <v>-6.8704778045759474E-3</v>
      </c>
      <c r="F25" s="4">
        <f t="shared" si="29"/>
        <v>6.1314206385931769E-3</v>
      </c>
      <c r="K25" s="3"/>
      <c r="M25" s="11"/>
      <c r="N25" s="12"/>
      <c r="O25" s="13">
        <v>9.1000000000000004E-3</v>
      </c>
      <c r="P25" s="13">
        <v>5.9999999999999995E-4</v>
      </c>
      <c r="Q25" s="10"/>
      <c r="R25" s="12"/>
    </row>
    <row r="26" spans="1:19" ht="15.75" customHeight="1" x14ac:dyDescent="0.2">
      <c r="A26" s="3">
        <v>46267</v>
      </c>
      <c r="B26" s="2">
        <v>767.05</v>
      </c>
      <c r="C26" s="2">
        <v>86.44</v>
      </c>
      <c r="E26" s="4">
        <f t="shared" ref="E26:F26" si="30">(B26/B27)-1</f>
        <v>-2.989536621823663E-3</v>
      </c>
      <c r="F26" s="4">
        <f t="shared" si="30"/>
        <v>-1.6274041197223199E-2</v>
      </c>
      <c r="K26" s="3"/>
      <c r="M26" s="11"/>
      <c r="N26" s="12"/>
      <c r="O26" s="13">
        <v>8.2000000000000007E-3</v>
      </c>
      <c r="P26" s="13">
        <v>5.9999999999999995E-4</v>
      </c>
      <c r="Q26" s="10"/>
      <c r="R26" s="12"/>
      <c r="S26" s="12"/>
    </row>
    <row r="27" spans="1:19" ht="15.75" customHeight="1" x14ac:dyDescent="0.2">
      <c r="A27" s="3">
        <v>46266</v>
      </c>
      <c r="B27" s="2">
        <v>769.35</v>
      </c>
      <c r="C27" s="2">
        <v>87.87</v>
      </c>
      <c r="E27" s="4">
        <f t="shared" ref="E27:F27" si="31">(B27/B28)-1</f>
        <v>-2.2694851510828284E-3</v>
      </c>
      <c r="F27" s="4">
        <f t="shared" si="31"/>
        <v>1.9384264538198082E-3</v>
      </c>
      <c r="K27" s="3"/>
      <c r="M27" s="11"/>
      <c r="N27" s="12"/>
      <c r="O27" s="13">
        <v>7.4999999999999997E-3</v>
      </c>
      <c r="P27" s="13">
        <v>5.9999999999999995E-4</v>
      </c>
      <c r="Q27" s="10"/>
      <c r="R27" s="12"/>
      <c r="S27" s="12"/>
    </row>
    <row r="28" spans="1:19" ht="15.75" customHeight="1" x14ac:dyDescent="0.2">
      <c r="A28" s="3">
        <v>46265</v>
      </c>
      <c r="B28" s="2">
        <v>771.1</v>
      </c>
      <c r="C28" s="2">
        <v>87.7</v>
      </c>
      <c r="E28" s="4">
        <f t="shared" ref="E28:F28" si="32">(B28/B29)-1</f>
        <v>6.5528404344192825E-3</v>
      </c>
      <c r="F28" s="4">
        <f t="shared" si="32"/>
        <v>-2.2799817601459882E-4</v>
      </c>
      <c r="K28" s="3"/>
      <c r="M28" s="11"/>
      <c r="N28" s="12"/>
      <c r="O28" s="13">
        <v>7.0000000000000001E-3</v>
      </c>
      <c r="P28" s="13">
        <v>5.9999999999999995E-4</v>
      </c>
      <c r="Q28" s="10"/>
      <c r="R28" s="12"/>
      <c r="S28" s="12"/>
    </row>
    <row r="29" spans="1:19" ht="15.75" customHeight="1" x14ac:dyDescent="0.2">
      <c r="A29" s="3">
        <v>46262</v>
      </c>
      <c r="B29" s="2">
        <v>766.08</v>
      </c>
      <c r="C29" s="2">
        <v>87.72</v>
      </c>
      <c r="E29" s="4">
        <f t="shared" ref="E29:F29" si="33">(B29/B30)-1</f>
        <v>2.2195819352144319E-4</v>
      </c>
      <c r="F29" s="4">
        <f t="shared" si="33"/>
        <v>2.0562028786839104E-3</v>
      </c>
      <c r="K29" s="3"/>
      <c r="M29" s="11"/>
      <c r="N29" s="12"/>
      <c r="O29" s="13">
        <v>6.7000000000000002E-3</v>
      </c>
      <c r="P29" s="13">
        <v>5.9999999999999995E-4</v>
      </c>
      <c r="Q29" s="10"/>
      <c r="R29" s="12"/>
      <c r="S29" s="12"/>
    </row>
    <row r="30" spans="1:19" ht="15.75" customHeight="1" x14ac:dyDescent="0.2">
      <c r="A30" s="3">
        <v>46261</v>
      </c>
      <c r="B30" s="2">
        <v>765.91</v>
      </c>
      <c r="C30" s="2">
        <v>87.54</v>
      </c>
      <c r="E30" s="4">
        <f t="shared" ref="E30:F30" si="34">(B30/B31)-1</f>
        <v>3.1959343523648709E-3</v>
      </c>
      <c r="F30" s="4">
        <f t="shared" si="34"/>
        <v>7.132995858260438E-3</v>
      </c>
      <c r="K30" s="3"/>
      <c r="M30" s="11"/>
      <c r="N30" s="12"/>
      <c r="O30" s="13">
        <v>6.6E-3</v>
      </c>
      <c r="P30" s="13">
        <v>5.9999999999999995E-4</v>
      </c>
      <c r="Q30" s="10"/>
      <c r="R30" s="12"/>
      <c r="S30" s="12"/>
    </row>
    <row r="31" spans="1:19" ht="15.75" customHeight="1" x14ac:dyDescent="0.2">
      <c r="A31" s="3">
        <v>46260</v>
      </c>
      <c r="B31" s="2">
        <v>763.47</v>
      </c>
      <c r="C31" s="2">
        <v>86.92</v>
      </c>
      <c r="E31" s="4">
        <f t="shared" ref="E31:F31" si="35">(B31/B32)-1</f>
        <v>-2.9384109073813391E-3</v>
      </c>
      <c r="F31" s="4">
        <f t="shared" si="35"/>
        <v>1.0365081193135506E-3</v>
      </c>
      <c r="K31" s="3"/>
      <c r="M31" s="11"/>
      <c r="N31" s="12"/>
      <c r="O31" s="13">
        <v>6.8999999999999999E-3</v>
      </c>
      <c r="P31" s="13">
        <v>6.9999999999999999E-4</v>
      </c>
      <c r="Q31" s="10"/>
      <c r="R31" s="12"/>
      <c r="S31" s="12"/>
    </row>
    <row r="32" spans="1:19" ht="15.75" customHeight="1" x14ac:dyDescent="0.2">
      <c r="A32" s="3">
        <v>46259</v>
      </c>
      <c r="B32" s="2">
        <v>765.72</v>
      </c>
      <c r="C32" s="2">
        <v>86.83</v>
      </c>
      <c r="E32" s="4">
        <f t="shared" ref="E32:F32" si="36">(B32/B33)-1</f>
        <v>4.0912667191188579E-3</v>
      </c>
      <c r="F32" s="4">
        <f t="shared" si="36"/>
        <v>-4.3572984749454813E-3</v>
      </c>
      <c r="K32" s="3"/>
      <c r="M32" s="11"/>
      <c r="N32" s="12"/>
      <c r="O32" s="13">
        <v>7.3000000000000001E-3</v>
      </c>
      <c r="P32" s="13">
        <v>6.9999999999999999E-4</v>
      </c>
      <c r="Q32" s="10"/>
      <c r="R32" s="12"/>
      <c r="S32" s="12"/>
    </row>
    <row r="33" spans="1:19" ht="15.75" customHeight="1" x14ac:dyDescent="0.2">
      <c r="A33" s="3">
        <v>46258</v>
      </c>
      <c r="B33" s="2">
        <v>762.6</v>
      </c>
      <c r="C33" s="2">
        <v>87.21</v>
      </c>
      <c r="E33" s="4">
        <f t="shared" ref="E33:F33" si="37">(B33/B34)-1</f>
        <v>-8.3998647699787821E-3</v>
      </c>
      <c r="F33" s="4">
        <f t="shared" si="37"/>
        <v>1.0310472659870173E-2</v>
      </c>
      <c r="K33" s="3"/>
      <c r="M33" s="11"/>
      <c r="N33" s="12"/>
      <c r="O33" s="13">
        <v>8.0000000000000002E-3</v>
      </c>
      <c r="P33" s="13">
        <v>6.9999999999999999E-4</v>
      </c>
      <c r="Q33" s="10"/>
      <c r="R33" s="12"/>
      <c r="S33" s="12"/>
    </row>
    <row r="34" spans="1:19" ht="15.75" customHeight="1" x14ac:dyDescent="0.2">
      <c r="A34" s="3">
        <v>46255</v>
      </c>
      <c r="B34" s="2">
        <v>769.06</v>
      </c>
      <c r="C34" s="2">
        <v>86.32</v>
      </c>
      <c r="E34" s="4">
        <f t="shared" ref="E34:F34" si="38">(B34/B35)-1</f>
        <v>2.0978565378850789E-3</v>
      </c>
      <c r="F34" s="4">
        <f t="shared" si="38"/>
        <v>-2.1962778869496491E-3</v>
      </c>
      <c r="K34" s="3"/>
      <c r="M34" s="11"/>
      <c r="N34" s="12"/>
      <c r="O34" s="13">
        <v>8.8999999999999999E-3</v>
      </c>
      <c r="P34" s="13">
        <v>6.9999999999999999E-4</v>
      </c>
      <c r="Q34" s="10"/>
      <c r="R34" s="12"/>
      <c r="S34" s="12"/>
    </row>
    <row r="35" spans="1:19" ht="15.75" customHeight="1" x14ac:dyDescent="0.2">
      <c r="A35" s="3">
        <v>46254</v>
      </c>
      <c r="B35" s="2">
        <v>767.45</v>
      </c>
      <c r="C35" s="2">
        <v>86.51</v>
      </c>
      <c r="E35" s="4">
        <f t="shared" ref="E35:F35" si="39">(B35/B36)-1</f>
        <v>-6.7557948412645397E-3</v>
      </c>
      <c r="F35" s="4">
        <f t="shared" si="39"/>
        <v>6.940427993060716E-4</v>
      </c>
      <c r="K35" s="3"/>
      <c r="M35" s="11"/>
      <c r="N35" s="12"/>
      <c r="O35" s="13">
        <v>9.7999999999999997E-3</v>
      </c>
      <c r="P35" s="13">
        <v>6.9999999999999999E-4</v>
      </c>
      <c r="Q35" s="10"/>
      <c r="R35" s="12"/>
      <c r="S35" s="12"/>
    </row>
    <row r="36" spans="1:19" ht="15.75" customHeight="1" x14ac:dyDescent="0.2">
      <c r="A36" s="3">
        <v>46253</v>
      </c>
      <c r="B36" s="2">
        <v>772.67</v>
      </c>
      <c r="C36" s="2">
        <v>86.45</v>
      </c>
      <c r="E36" s="4">
        <f t="shared" ref="E36:F36" si="40">(B36/B37)-1</f>
        <v>-4.7273101991396338E-3</v>
      </c>
      <c r="F36" s="4">
        <f t="shared" si="40"/>
        <v>1.6819571865443583E-2</v>
      </c>
      <c r="K36" s="3"/>
      <c r="M36" s="11"/>
      <c r="N36" s="12"/>
      <c r="O36" s="13">
        <v>1.0800000000000001E-2</v>
      </c>
      <c r="P36" s="13">
        <v>8.0000000000000004E-4</v>
      </c>
      <c r="Q36" s="10"/>
      <c r="R36" s="12"/>
      <c r="S36" s="12"/>
    </row>
    <row r="37" spans="1:19" ht="15.75" customHeight="1" x14ac:dyDescent="0.2">
      <c r="A37" s="3">
        <v>46252</v>
      </c>
      <c r="B37" s="2">
        <v>776.34</v>
      </c>
      <c r="C37" s="2">
        <v>85.02</v>
      </c>
      <c r="E37" s="4">
        <f t="shared" ref="E37:F37" si="41">(B37/B38)-1</f>
        <v>-1.9797398056254911E-3</v>
      </c>
      <c r="F37" s="4">
        <f t="shared" si="41"/>
        <v>5.0833431847734367E-3</v>
      </c>
      <c r="K37" s="3"/>
      <c r="M37" s="11"/>
      <c r="N37" s="12"/>
      <c r="O37" s="13">
        <v>1.1900000000000001E-2</v>
      </c>
      <c r="P37" s="13">
        <v>8.0000000000000004E-4</v>
      </c>
      <c r="Q37" s="10"/>
      <c r="R37" s="12"/>
      <c r="S37" s="12"/>
    </row>
    <row r="38" spans="1:19" ht="15.75" customHeight="1" x14ac:dyDescent="0.2">
      <c r="A38" s="3">
        <v>46251</v>
      </c>
      <c r="B38" s="2">
        <v>777.88</v>
      </c>
      <c r="C38" s="2">
        <v>84.59</v>
      </c>
      <c r="E38" s="4">
        <f t="shared" ref="E38:F38" si="42">(B38/B39)-1</f>
        <v>6.9774366011210454E-3</v>
      </c>
      <c r="F38" s="4">
        <f t="shared" si="42"/>
        <v>-2.1233927096849792E-3</v>
      </c>
      <c r="K38" s="3"/>
      <c r="M38" s="11"/>
      <c r="N38" s="12"/>
      <c r="O38" s="13">
        <v>1.3100000000000001E-2</v>
      </c>
      <c r="P38" s="13">
        <v>8.0000000000000004E-4</v>
      </c>
      <c r="Q38" s="10"/>
      <c r="R38" s="12"/>
      <c r="S38" s="12"/>
    </row>
    <row r="39" spans="1:19" ht="15.75" customHeight="1" x14ac:dyDescent="0.2">
      <c r="A39" s="3">
        <v>46248</v>
      </c>
      <c r="B39" s="2">
        <v>772.49</v>
      </c>
      <c r="C39" s="2">
        <v>84.77</v>
      </c>
      <c r="E39" s="4">
        <f t="shared" ref="E39:F39" si="43">(B39/B40)-1</f>
        <v>2.5046719269103956E-3</v>
      </c>
      <c r="F39" s="4">
        <f t="shared" si="43"/>
        <v>2.8887000849617595E-2</v>
      </c>
      <c r="K39" s="3"/>
      <c r="M39" s="11"/>
      <c r="N39" s="12"/>
      <c r="O39" s="13">
        <v>1.43E-2</v>
      </c>
      <c r="P39" s="13">
        <v>8.0000000000000004E-4</v>
      </c>
      <c r="Q39" s="10"/>
      <c r="R39" s="12"/>
      <c r="S39" s="12"/>
    </row>
    <row r="40" spans="1:19" ht="15.75" customHeight="1" x14ac:dyDescent="0.2">
      <c r="A40" s="3">
        <v>46247</v>
      </c>
      <c r="B40" s="2">
        <v>770.56</v>
      </c>
      <c r="C40" s="2">
        <v>82.39</v>
      </c>
      <c r="E40" s="4">
        <f t="shared" ref="E40:F40" si="44">(B40/B41)-1</f>
        <v>-3.1952188142763127E-3</v>
      </c>
      <c r="F40" s="4">
        <f t="shared" si="44"/>
        <v>-1.0330330330330373E-2</v>
      </c>
      <c r="K40" s="3"/>
      <c r="M40" s="11"/>
      <c r="N40" s="12"/>
      <c r="O40" s="9"/>
      <c r="P40" s="10"/>
      <c r="Q40" s="10"/>
      <c r="R40" s="12"/>
      <c r="S40" s="12"/>
    </row>
    <row r="41" spans="1:19" ht="15.75" customHeight="1" x14ac:dyDescent="0.2">
      <c r="A41" s="3">
        <v>46246</v>
      </c>
      <c r="B41" s="2">
        <v>773.03</v>
      </c>
      <c r="C41" s="2">
        <v>83.25</v>
      </c>
      <c r="E41" s="4">
        <f t="shared" ref="E41:F41" si="45">(B41/B42)-1</f>
        <v>-2.9744199881021061E-4</v>
      </c>
      <c r="F41" s="4">
        <f t="shared" si="45"/>
        <v>-6.4446831364125545E-3</v>
      </c>
      <c r="K41" s="3"/>
      <c r="M41" s="11"/>
      <c r="N41" s="12"/>
      <c r="O41" s="9"/>
      <c r="P41" s="10"/>
      <c r="Q41" s="10"/>
      <c r="R41" s="12"/>
      <c r="S41" s="12"/>
    </row>
    <row r="42" spans="1:19" ht="15.75" customHeight="1" x14ac:dyDescent="0.2">
      <c r="A42" s="3">
        <v>46245</v>
      </c>
      <c r="B42" s="2">
        <v>773.26</v>
      </c>
      <c r="C42" s="2">
        <v>83.79</v>
      </c>
      <c r="E42" s="4">
        <f t="shared" ref="E42:F42" si="46">(B42/B43)-1</f>
        <v>6.1153325700011862E-3</v>
      </c>
      <c r="F42" s="4">
        <f t="shared" si="46"/>
        <v>4.6762589928057707E-3</v>
      </c>
      <c r="K42" s="3"/>
      <c r="M42" s="11"/>
      <c r="N42" s="12"/>
      <c r="O42" s="11"/>
      <c r="P42" s="12"/>
      <c r="Q42" s="12"/>
      <c r="R42" s="12"/>
      <c r="S42" s="12"/>
    </row>
    <row r="43" spans="1:19" ht="15.75" customHeight="1" x14ac:dyDescent="0.2">
      <c r="A43" s="3">
        <v>46244</v>
      </c>
      <c r="B43" s="2">
        <v>768.56</v>
      </c>
      <c r="C43" s="2">
        <v>83.4</v>
      </c>
      <c r="E43" s="4">
        <f t="shared" ref="E43:F43" si="47">(B43/B44)-1</f>
        <v>-1.5978383715039568E-3</v>
      </c>
      <c r="F43" s="4">
        <f t="shared" si="47"/>
        <v>-2.630949533604432E-3</v>
      </c>
      <c r="K43" s="3"/>
      <c r="M43" s="11"/>
      <c r="N43" s="12"/>
      <c r="O43" s="11"/>
      <c r="P43" s="12"/>
      <c r="Q43" s="12"/>
      <c r="R43" s="12"/>
      <c r="S43" s="12"/>
    </row>
    <row r="44" spans="1:19" ht="15.75" customHeight="1" x14ac:dyDescent="0.2">
      <c r="A44" s="3">
        <v>46241</v>
      </c>
      <c r="B44" s="2">
        <v>769.79</v>
      </c>
      <c r="C44" s="2">
        <v>83.62</v>
      </c>
      <c r="E44" s="4">
        <f t="shared" ref="E44:F44" si="48">(B44/B45)-1</f>
        <v>-1.9965514111989213E-3</v>
      </c>
      <c r="F44" s="4">
        <f t="shared" si="48"/>
        <v>-9.9455363485672077E-3</v>
      </c>
      <c r="K44" s="3"/>
      <c r="M44" s="11"/>
      <c r="N44" s="12"/>
      <c r="O44" s="11"/>
      <c r="P44" s="12"/>
      <c r="Q44" s="12"/>
      <c r="R44" s="12"/>
      <c r="S44" s="12"/>
    </row>
    <row r="45" spans="1:19" ht="15.75" customHeight="1" x14ac:dyDescent="0.2">
      <c r="A45" s="3">
        <v>46240</v>
      </c>
      <c r="B45" s="2">
        <v>771.33</v>
      </c>
      <c r="C45" s="2">
        <v>84.46</v>
      </c>
      <c r="E45" s="4">
        <f t="shared" ref="E45:F45" si="49">(B45/B46)-1</f>
        <v>1.8028957197724793E-2</v>
      </c>
      <c r="F45" s="4">
        <f t="shared" si="49"/>
        <v>1.1841326228534399E-4</v>
      </c>
      <c r="K45" s="3"/>
      <c r="M45" s="11"/>
      <c r="N45" s="12"/>
      <c r="O45" s="11"/>
      <c r="P45" s="12"/>
      <c r="Q45" s="12"/>
      <c r="R45" s="12"/>
      <c r="S45" s="12"/>
    </row>
    <row r="46" spans="1:19" ht="15.75" customHeight="1" x14ac:dyDescent="0.2">
      <c r="A46" s="3">
        <v>46239</v>
      </c>
      <c r="B46" s="2">
        <v>757.67</v>
      </c>
      <c r="C46" s="2">
        <v>84.45</v>
      </c>
      <c r="E46" s="4">
        <f t="shared" ref="E46:F46" si="50">(B46/B47)-1</f>
        <v>1.4243069220780891E-2</v>
      </c>
      <c r="F46" s="4">
        <f t="shared" si="50"/>
        <v>1.6612495485734957E-2</v>
      </c>
      <c r="K46" s="3"/>
      <c r="M46" s="11"/>
      <c r="N46" s="12"/>
      <c r="O46" s="11"/>
      <c r="P46" s="12"/>
      <c r="Q46" s="12"/>
      <c r="R46" s="12"/>
      <c r="S46" s="12"/>
    </row>
    <row r="47" spans="1:19" ht="15.75" customHeight="1" x14ac:dyDescent="0.2">
      <c r="A47" s="3">
        <v>46238</v>
      </c>
      <c r="B47" s="2">
        <v>747.03</v>
      </c>
      <c r="C47" s="2">
        <v>83.07</v>
      </c>
      <c r="E47" s="4">
        <f t="shared" ref="E47:F47" si="51">(B47/B48)-1</f>
        <v>7.1997734902720101E-3</v>
      </c>
      <c r="F47" s="4">
        <f t="shared" si="51"/>
        <v>-3.5984166966536169E-3</v>
      </c>
      <c r="K47" s="3"/>
      <c r="M47" s="11"/>
      <c r="N47" s="12"/>
      <c r="O47" s="11"/>
      <c r="P47" s="12"/>
      <c r="Q47" s="12"/>
      <c r="R47" s="12"/>
      <c r="S47" s="12"/>
    </row>
    <row r="48" spans="1:19" ht="15.75" customHeight="1" x14ac:dyDescent="0.2">
      <c r="A48" s="3">
        <v>46237</v>
      </c>
      <c r="B48" s="2">
        <v>741.69</v>
      </c>
      <c r="C48" s="2">
        <v>83.37</v>
      </c>
      <c r="E48" s="4">
        <f t="shared" ref="E48:F48" si="52">(B48/B49)-1</f>
        <v>1.6765826775971382E-2</v>
      </c>
      <c r="F48" s="4">
        <f t="shared" si="52"/>
        <v>-8.2084225553176182E-3</v>
      </c>
      <c r="K48" s="3"/>
      <c r="M48" s="11"/>
      <c r="N48" s="12"/>
      <c r="O48" s="11"/>
      <c r="P48" s="12"/>
      <c r="Q48" s="12"/>
      <c r="R48" s="12"/>
      <c r="S48" s="12"/>
    </row>
    <row r="49" spans="1:19" ht="15.75" customHeight="1" x14ac:dyDescent="0.2">
      <c r="A49" s="3">
        <v>46234</v>
      </c>
      <c r="B49" s="2">
        <v>729.46</v>
      </c>
      <c r="C49" s="2">
        <v>84.06</v>
      </c>
      <c r="E49" s="4">
        <f t="shared" ref="E49:F49" si="53">(B49/B50)-1</f>
        <v>-1.5387522608859894E-2</v>
      </c>
      <c r="F49" s="4">
        <f t="shared" si="53"/>
        <v>-1.0942463819272774E-2</v>
      </c>
      <c r="K49" s="3"/>
      <c r="M49" s="11"/>
      <c r="N49" s="12"/>
      <c r="O49" s="11"/>
      <c r="P49" s="12"/>
      <c r="Q49" s="12"/>
      <c r="R49" s="12"/>
      <c r="S49" s="12"/>
    </row>
    <row r="50" spans="1:19" ht="15.75" customHeight="1" x14ac:dyDescent="0.2">
      <c r="A50" s="3">
        <v>46233</v>
      </c>
      <c r="B50" s="2">
        <v>740.86</v>
      </c>
      <c r="C50" s="2">
        <v>84.99</v>
      </c>
      <c r="E50" s="4">
        <f t="shared" ref="E50:F50" si="54">(B50/B51)-1</f>
        <v>2.3948368940183151E-3</v>
      </c>
      <c r="F50" s="4">
        <f t="shared" si="54"/>
        <v>3.8979447200566675E-3</v>
      </c>
      <c r="K50" s="3"/>
      <c r="M50" s="11"/>
      <c r="N50" s="12"/>
      <c r="O50" s="11"/>
      <c r="P50" s="12"/>
      <c r="Q50" s="12"/>
      <c r="R50" s="12"/>
      <c r="S50" s="12"/>
    </row>
    <row r="51" spans="1:19" ht="15.75" customHeight="1" x14ac:dyDescent="0.2">
      <c r="A51" s="3">
        <v>46232</v>
      </c>
      <c r="B51" s="2">
        <v>739.09</v>
      </c>
      <c r="C51" s="2">
        <v>84.66</v>
      </c>
      <c r="E51" s="4">
        <f t="shared" ref="E51:F51" si="55">(B51/B52)-1</f>
        <v>2.1652930588844654E-4</v>
      </c>
      <c r="F51" s="4">
        <f t="shared" si="55"/>
        <v>1.0503700167104224E-2</v>
      </c>
      <c r="K51" s="3"/>
      <c r="M51" s="11"/>
      <c r="N51" s="12"/>
      <c r="O51" s="11"/>
      <c r="P51" s="12"/>
      <c r="Q51" s="12"/>
      <c r="R51" s="12"/>
      <c r="S51" s="12"/>
    </row>
    <row r="52" spans="1:19" ht="15.75" customHeight="1" x14ac:dyDescent="0.2">
      <c r="A52" s="3">
        <v>46231</v>
      </c>
      <c r="B52" s="2">
        <v>738.93</v>
      </c>
      <c r="C52" s="2">
        <v>83.78</v>
      </c>
      <c r="E52" s="4">
        <f t="shared" ref="E52:F52" si="56">(B52/B53)-1</f>
        <v>1.0160123547102717E-3</v>
      </c>
      <c r="F52" s="4">
        <f t="shared" si="56"/>
        <v>-1.8279821888914971E-2</v>
      </c>
      <c r="K52" s="3"/>
      <c r="M52" s="11"/>
      <c r="N52" s="12"/>
      <c r="O52" s="11"/>
      <c r="P52" s="12"/>
      <c r="Q52" s="12"/>
      <c r="R52" s="12"/>
      <c r="S52" s="12"/>
    </row>
    <row r="53" spans="1:19" ht="15.75" customHeight="1" x14ac:dyDescent="0.2">
      <c r="A53" s="3">
        <v>46230</v>
      </c>
      <c r="B53" s="2">
        <v>738.18</v>
      </c>
      <c r="C53" s="2">
        <v>85.34</v>
      </c>
      <c r="E53" s="4">
        <f t="shared" ref="E53:F53" si="57">(B53/B54)-1</f>
        <v>-1.2349312960757808E-2</v>
      </c>
      <c r="F53" s="4">
        <f t="shared" si="57"/>
        <v>5.1825677267374193E-3</v>
      </c>
      <c r="K53" s="3"/>
      <c r="M53" s="11"/>
      <c r="N53" s="12"/>
      <c r="O53" s="11"/>
      <c r="P53" s="12"/>
      <c r="Q53" s="12"/>
      <c r="R53" s="12"/>
      <c r="S53" s="12"/>
    </row>
    <row r="54" spans="1:19" ht="15.75" customHeight="1" x14ac:dyDescent="0.2">
      <c r="A54" s="3">
        <v>46227</v>
      </c>
      <c r="B54" s="2">
        <v>747.41</v>
      </c>
      <c r="C54" s="2">
        <v>84.9</v>
      </c>
      <c r="E54" s="4">
        <f t="shared" ref="E54:F54" si="58">(B54/B55)-1</f>
        <v>-1.1626663815683669E-3</v>
      </c>
      <c r="F54" s="4">
        <f t="shared" si="58"/>
        <v>5.4476551397442119E-3</v>
      </c>
      <c r="K54" s="3"/>
      <c r="M54" s="11"/>
      <c r="N54" s="12"/>
      <c r="O54" s="11"/>
      <c r="P54" s="12"/>
      <c r="Q54" s="12"/>
      <c r="R54" s="12"/>
      <c r="S54" s="12"/>
    </row>
    <row r="55" spans="1:19" ht="15.75" customHeight="1" x14ac:dyDescent="0.2">
      <c r="A55" s="3">
        <v>46226</v>
      </c>
      <c r="B55" s="2">
        <v>748.28</v>
      </c>
      <c r="C55" s="2">
        <v>84.44</v>
      </c>
      <c r="E55" s="4">
        <f t="shared" ref="E55:F55" si="59">(B55/B56)-1</f>
        <v>8.3413063105552965E-3</v>
      </c>
      <c r="F55" s="4">
        <f t="shared" si="59"/>
        <v>-2.4808033077378111E-3</v>
      </c>
      <c r="K55" s="3"/>
      <c r="M55" s="11"/>
      <c r="N55" s="12"/>
      <c r="O55" s="11"/>
      <c r="P55" s="12"/>
      <c r="Q55" s="12"/>
      <c r="R55" s="12"/>
      <c r="S55" s="12"/>
    </row>
    <row r="56" spans="1:19" ht="15.75" customHeight="1" x14ac:dyDescent="0.2">
      <c r="A56" s="3">
        <v>46225</v>
      </c>
      <c r="B56" s="2">
        <v>742.09</v>
      </c>
      <c r="C56" s="2">
        <v>84.65</v>
      </c>
      <c r="E56" s="4">
        <f t="shared" ref="E56:F56" si="60">(B56/B57)-1</f>
        <v>-1.6144438913477943E-3</v>
      </c>
      <c r="F56" s="4">
        <f t="shared" si="60"/>
        <v>-1.763954972728321E-2</v>
      </c>
      <c r="K56" s="3"/>
      <c r="M56" s="11"/>
      <c r="N56" s="12"/>
      <c r="O56" s="11"/>
      <c r="P56" s="12"/>
      <c r="Q56" s="12"/>
      <c r="R56" s="12"/>
      <c r="S56" s="12"/>
    </row>
    <row r="57" spans="1:19" ht="15.75" customHeight="1" x14ac:dyDescent="0.2">
      <c r="A57" s="3">
        <v>46224</v>
      </c>
      <c r="B57" s="2">
        <v>743.29</v>
      </c>
      <c r="C57" s="2">
        <v>86.17</v>
      </c>
      <c r="E57" s="4">
        <f t="shared" ref="E57:F57" si="61">(B57/B58)-1</f>
        <v>-9.8971653878944243E-3</v>
      </c>
      <c r="F57" s="4">
        <f t="shared" si="61"/>
        <v>1.5676567656765616E-2</v>
      </c>
      <c r="K57" s="3"/>
      <c r="M57" s="11"/>
      <c r="N57" s="12"/>
      <c r="O57" s="11"/>
      <c r="P57" s="12"/>
      <c r="Q57" s="12"/>
      <c r="R57" s="12"/>
      <c r="S57" s="12"/>
    </row>
    <row r="58" spans="1:19" ht="15.75" customHeight="1" x14ac:dyDescent="0.2">
      <c r="A58" s="3">
        <v>46223</v>
      </c>
      <c r="B58" s="2">
        <v>750.72</v>
      </c>
      <c r="C58" s="2">
        <v>84.84</v>
      </c>
      <c r="E58" s="4">
        <f t="shared" ref="E58:F58" si="62">(B58/B59)-1</f>
        <v>-5.4185821597486639E-3</v>
      </c>
      <c r="F58" s="4">
        <f t="shared" si="62"/>
        <v>3.667337040104135E-3</v>
      </c>
      <c r="K58" s="3"/>
      <c r="M58" s="11"/>
      <c r="N58" s="12"/>
      <c r="O58" s="11"/>
      <c r="P58" s="12"/>
      <c r="Q58" s="12"/>
      <c r="R58" s="12"/>
      <c r="S58" s="12"/>
    </row>
    <row r="59" spans="1:19" ht="15.75" customHeight="1" x14ac:dyDescent="0.2">
      <c r="A59" s="3">
        <v>46220</v>
      </c>
      <c r="B59" s="2">
        <v>754.81</v>
      </c>
      <c r="C59" s="2">
        <v>84.53</v>
      </c>
      <c r="E59" s="4">
        <f t="shared" ref="E59:F59" si="63">(B59/B60)-1</f>
        <v>3.9636619980578658E-3</v>
      </c>
      <c r="F59" s="4">
        <f t="shared" si="63"/>
        <v>-1.12293835536319E-2</v>
      </c>
      <c r="K59" s="3"/>
      <c r="M59" s="11"/>
      <c r="N59" s="12"/>
      <c r="O59" s="11"/>
      <c r="P59" s="12"/>
      <c r="Q59" s="12"/>
      <c r="R59" s="12"/>
      <c r="S59" s="12"/>
    </row>
    <row r="60" spans="1:19" ht="15.75" customHeight="1" x14ac:dyDescent="0.2">
      <c r="A60" s="3">
        <v>46219</v>
      </c>
      <c r="B60" s="2">
        <v>751.83</v>
      </c>
      <c r="C60" s="2">
        <v>85.49</v>
      </c>
      <c r="E60" s="4">
        <f t="shared" ref="E60:F60" si="64">(B60/B61)-1</f>
        <v>3.550595992898975E-3</v>
      </c>
      <c r="F60" s="4">
        <f t="shared" si="64"/>
        <v>6.5936653714822047E-3</v>
      </c>
      <c r="K60" s="3"/>
      <c r="M60" s="11"/>
      <c r="N60" s="12"/>
      <c r="O60" s="11"/>
      <c r="P60" s="12"/>
      <c r="Q60" s="12"/>
      <c r="R60" s="12"/>
      <c r="S60" s="12"/>
    </row>
    <row r="61" spans="1:19" ht="15.75" customHeight="1" x14ac:dyDescent="0.2">
      <c r="A61" s="3">
        <v>46218</v>
      </c>
      <c r="B61" s="2">
        <v>749.17</v>
      </c>
      <c r="C61" s="2">
        <v>84.93</v>
      </c>
      <c r="E61" s="4">
        <f t="shared" ref="E61:F61" si="65">(B61/B62)-1</f>
        <v>-7.6561361679582385E-3</v>
      </c>
      <c r="F61" s="4">
        <f t="shared" si="65"/>
        <v>5.3267045454545858E-3</v>
      </c>
      <c r="K61" s="3"/>
      <c r="M61" s="11"/>
      <c r="N61" s="12"/>
      <c r="O61" s="11"/>
      <c r="P61" s="12"/>
      <c r="Q61" s="12"/>
      <c r="R61" s="12"/>
      <c r="S61" s="12"/>
    </row>
    <row r="62" spans="1:19" ht="15.75" customHeight="1" x14ac:dyDescent="0.2">
      <c r="A62" s="3">
        <v>46217</v>
      </c>
      <c r="B62" s="2">
        <v>754.95</v>
      </c>
      <c r="C62" s="2">
        <v>84.48</v>
      </c>
      <c r="E62" s="4">
        <f t="shared" ref="E62:F62" si="66">(B62/B63)-1</f>
        <v>4.3101728060024325E-3</v>
      </c>
      <c r="F62" s="4">
        <f t="shared" si="66"/>
        <v>-7.0521861777149697E-3</v>
      </c>
      <c r="K62" s="3"/>
      <c r="M62" s="11"/>
      <c r="N62" s="12"/>
      <c r="O62" s="11"/>
      <c r="P62" s="12"/>
      <c r="Q62" s="12"/>
      <c r="R62" s="12"/>
      <c r="S62" s="12"/>
    </row>
    <row r="63" spans="1:19" ht="15.75" customHeight="1" x14ac:dyDescent="0.2">
      <c r="A63" s="3">
        <v>46216</v>
      </c>
      <c r="B63" s="2">
        <v>751.71</v>
      </c>
      <c r="C63" s="2">
        <v>85.08</v>
      </c>
      <c r="E63" s="4">
        <f t="shared" ref="E63:F63" si="67">(B63/B64)-1</f>
        <v>8.4652535551381636E-3</v>
      </c>
      <c r="F63" s="4">
        <f t="shared" si="67"/>
        <v>8.7740099596869126E-3</v>
      </c>
      <c r="K63" s="3"/>
      <c r="M63" s="11"/>
      <c r="N63" s="12"/>
      <c r="O63" s="11"/>
      <c r="P63" s="12"/>
      <c r="Q63" s="12"/>
      <c r="R63" s="12"/>
      <c r="S63" s="12"/>
    </row>
    <row r="64" spans="1:19" ht="15.75" customHeight="1" x14ac:dyDescent="0.2">
      <c r="A64" s="3">
        <v>46213</v>
      </c>
      <c r="B64" s="2">
        <v>745.4</v>
      </c>
      <c r="C64" s="2">
        <v>84.34</v>
      </c>
      <c r="E64" s="4">
        <f t="shared" ref="E64:F64" si="68">(B64/B65)-1</f>
        <v>-3.0894330689706928E-3</v>
      </c>
      <c r="F64" s="4">
        <f t="shared" si="68"/>
        <v>-8.2928562966466668E-4</v>
      </c>
      <c r="K64" s="3"/>
      <c r="M64" s="11"/>
      <c r="N64" s="12"/>
      <c r="O64" s="11"/>
      <c r="P64" s="12"/>
      <c r="Q64" s="12"/>
      <c r="R64" s="12"/>
      <c r="S64" s="12"/>
    </row>
    <row r="65" spans="1:19" ht="15.75" customHeight="1" x14ac:dyDescent="0.2">
      <c r="A65" s="3">
        <v>46212</v>
      </c>
      <c r="B65" s="2">
        <v>747.71</v>
      </c>
      <c r="C65" s="2">
        <v>84.41</v>
      </c>
      <c r="E65" s="4">
        <f t="shared" ref="E65:F65" si="69">(B65/B66)-1</f>
        <v>-4.7518901075497277E-3</v>
      </c>
      <c r="F65" s="4">
        <f t="shared" si="69"/>
        <v>-3.0438777854353338E-2</v>
      </c>
      <c r="K65" s="3"/>
      <c r="M65" s="11"/>
      <c r="N65" s="12"/>
      <c r="O65" s="11"/>
      <c r="P65" s="12"/>
      <c r="Q65" s="12"/>
      <c r="R65" s="12"/>
      <c r="S65" s="12"/>
    </row>
    <row r="66" spans="1:19" ht="15.75" customHeight="1" x14ac:dyDescent="0.2">
      <c r="A66" s="3">
        <v>46211</v>
      </c>
      <c r="B66" s="2">
        <v>751.28</v>
      </c>
      <c r="C66" s="2">
        <v>87.06</v>
      </c>
      <c r="E66" s="4">
        <f t="shared" ref="E66:F66" si="70">(B66/B67)-1</f>
        <v>8.7274094363436472E-3</v>
      </c>
      <c r="F66" s="4">
        <f t="shared" si="70"/>
        <v>3.342168952402913E-3</v>
      </c>
      <c r="K66" s="3"/>
      <c r="M66" s="11"/>
      <c r="N66" s="12"/>
      <c r="O66" s="11"/>
      <c r="P66" s="12"/>
      <c r="Q66" s="12"/>
      <c r="R66" s="12"/>
      <c r="S66" s="12"/>
    </row>
    <row r="67" spans="1:19" ht="15.75" customHeight="1" x14ac:dyDescent="0.2">
      <c r="A67" s="3">
        <v>46210</v>
      </c>
      <c r="B67" s="2">
        <v>744.78</v>
      </c>
      <c r="C67" s="2">
        <v>86.77</v>
      </c>
      <c r="E67" s="4">
        <f t="shared" ref="E67:F67" si="71">(B67/B68)-1</f>
        <v>-1.3140956876207532E-3</v>
      </c>
      <c r="F67" s="4">
        <f t="shared" si="71"/>
        <v>7.1967498549041498E-3</v>
      </c>
      <c r="K67" s="3"/>
      <c r="M67" s="11"/>
      <c r="N67" s="12"/>
      <c r="O67" s="11"/>
      <c r="P67" s="12"/>
      <c r="Q67" s="12"/>
      <c r="R67" s="12"/>
      <c r="S67" s="12"/>
    </row>
    <row r="68" spans="1:19" ht="15.75" customHeight="1" x14ac:dyDescent="0.2">
      <c r="A68" s="3">
        <v>46209</v>
      </c>
      <c r="B68" s="2">
        <v>745.76</v>
      </c>
      <c r="C68" s="2">
        <v>86.15</v>
      </c>
      <c r="E68" s="4">
        <f t="shared" ref="E68:F68" si="72">(B68/B69)-1</f>
        <v>-1.35249139628002E-3</v>
      </c>
      <c r="F68" s="4">
        <f t="shared" si="72"/>
        <v>-5.5408057254990872E-3</v>
      </c>
      <c r="K68" s="3"/>
      <c r="M68" s="11"/>
      <c r="N68" s="12"/>
      <c r="O68" s="11"/>
      <c r="P68" s="12"/>
      <c r="Q68" s="12"/>
      <c r="R68" s="12"/>
      <c r="S68" s="12"/>
    </row>
    <row r="69" spans="1:19" ht="15.75" customHeight="1" x14ac:dyDescent="0.2">
      <c r="A69" s="3">
        <v>46205</v>
      </c>
      <c r="B69" s="2">
        <v>746.77</v>
      </c>
      <c r="C69" s="2">
        <v>86.63</v>
      </c>
      <c r="E69" s="4">
        <f t="shared" ref="E69:F69" si="73">(B69/B70)-1</f>
        <v>7.7867746288797779E-3</v>
      </c>
      <c r="F69" s="4">
        <f t="shared" si="73"/>
        <v>-4.0239135433434159E-3</v>
      </c>
      <c r="K69" s="3"/>
      <c r="M69" s="11"/>
      <c r="N69" s="12"/>
      <c r="O69" s="11"/>
      <c r="P69" s="12"/>
      <c r="Q69" s="12"/>
      <c r="R69" s="12"/>
      <c r="S69" s="12"/>
    </row>
    <row r="70" spans="1:19" ht="15.75" customHeight="1" x14ac:dyDescent="0.2">
      <c r="A70" s="3">
        <v>46204</v>
      </c>
      <c r="B70" s="2">
        <v>741</v>
      </c>
      <c r="C70" s="2">
        <v>86.98</v>
      </c>
      <c r="E70" s="4">
        <f t="shared" ref="E70:F70" si="74">(B70/B71)-1</f>
        <v>1.6474848763357475E-2</v>
      </c>
      <c r="F70" s="4">
        <f t="shared" si="74"/>
        <v>1.5172735760971001E-2</v>
      </c>
      <c r="K70" s="3"/>
      <c r="M70" s="11"/>
      <c r="N70" s="12"/>
      <c r="O70" s="11"/>
      <c r="P70" s="12"/>
      <c r="Q70" s="12"/>
      <c r="R70" s="12"/>
      <c r="S70" s="12"/>
    </row>
    <row r="71" spans="1:19" ht="15.75" customHeight="1" x14ac:dyDescent="0.2">
      <c r="A71" s="3">
        <v>46203</v>
      </c>
      <c r="B71" s="2">
        <v>728.99</v>
      </c>
      <c r="C71" s="2">
        <v>85.68</v>
      </c>
      <c r="E71" s="4">
        <f t="shared" ref="E71:F71" si="75">(B71/B72)-1</f>
        <v>-7.2313768214625762E-3</v>
      </c>
      <c r="F71" s="4">
        <f t="shared" si="75"/>
        <v>3.9840637450199168E-3</v>
      </c>
      <c r="K71" s="3"/>
      <c r="M71" s="11"/>
      <c r="N71" s="12"/>
      <c r="O71" s="11"/>
      <c r="P71" s="12"/>
      <c r="Q71" s="12"/>
      <c r="R71" s="12"/>
      <c r="S71" s="12"/>
    </row>
    <row r="72" spans="1:19" ht="15.75" customHeight="1" x14ac:dyDescent="0.2">
      <c r="A72" s="3">
        <v>46202</v>
      </c>
      <c r="B72" s="2">
        <v>734.3</v>
      </c>
      <c r="C72" s="2">
        <v>85.34</v>
      </c>
      <c r="E72" s="4">
        <f t="shared" ref="E72:F72" si="76">(B72/B73)-1</f>
        <v>1.445638535813476E-3</v>
      </c>
      <c r="F72" s="4">
        <f t="shared" si="76"/>
        <v>3.3297009323162596E-2</v>
      </c>
      <c r="K72" s="3"/>
      <c r="M72" s="11"/>
      <c r="N72" s="12"/>
      <c r="O72" s="11"/>
      <c r="P72" s="12"/>
      <c r="Q72" s="12"/>
      <c r="R72" s="12"/>
      <c r="S72" s="12"/>
    </row>
    <row r="73" spans="1:19" ht="15.75" customHeight="1" x14ac:dyDescent="0.2">
      <c r="A73" s="3">
        <v>46199</v>
      </c>
      <c r="B73" s="2">
        <v>733.24</v>
      </c>
      <c r="C73" s="2">
        <v>82.59</v>
      </c>
      <c r="E73" s="4">
        <f t="shared" ref="E73:F73" si="77">(B73/B74)-1</f>
        <v>-4.6348046566158096E-4</v>
      </c>
      <c r="F73" s="4">
        <f t="shared" si="77"/>
        <v>-1.4674302075876722E-2</v>
      </c>
      <c r="K73" s="3"/>
      <c r="M73" s="11"/>
      <c r="N73" s="12"/>
      <c r="O73" s="11"/>
      <c r="P73" s="12"/>
      <c r="Q73" s="12"/>
      <c r="R73" s="12"/>
      <c r="S73" s="12"/>
    </row>
    <row r="74" spans="1:19" ht="15.75" customHeight="1" x14ac:dyDescent="0.2">
      <c r="A74" s="3">
        <v>46198</v>
      </c>
      <c r="B74" s="2">
        <v>733.58</v>
      </c>
      <c r="C74" s="2">
        <v>83.82</v>
      </c>
      <c r="E74" s="4">
        <f t="shared" ref="E74:F74" si="78">(B74/B75)-1</f>
        <v>-1.4521957576001721E-2</v>
      </c>
      <c r="F74" s="4">
        <f t="shared" si="78"/>
        <v>9.5533795080005035E-4</v>
      </c>
      <c r="K74" s="3"/>
      <c r="M74" s="11"/>
      <c r="N74" s="12"/>
      <c r="O74" s="11"/>
      <c r="P74" s="12"/>
      <c r="Q74" s="12"/>
      <c r="R74" s="12"/>
      <c r="S74" s="12"/>
    </row>
    <row r="75" spans="1:19" ht="15.75" customHeight="1" x14ac:dyDescent="0.2">
      <c r="A75" s="3">
        <v>46197</v>
      </c>
      <c r="B75" s="2">
        <v>744.39</v>
      </c>
      <c r="C75" s="2">
        <v>83.74</v>
      </c>
      <c r="E75" s="4">
        <f t="shared" ref="E75:F75" si="79">(B75/B76)-1</f>
        <v>-3.1470123470016542E-3</v>
      </c>
      <c r="F75" s="4">
        <f t="shared" si="79"/>
        <v>8.5511260990003279E-3</v>
      </c>
      <c r="K75" s="3"/>
      <c r="M75" s="11"/>
      <c r="N75" s="12"/>
      <c r="O75" s="11"/>
      <c r="P75" s="12"/>
      <c r="Q75" s="12"/>
      <c r="R75" s="12"/>
      <c r="S75" s="12"/>
    </row>
    <row r="76" spans="1:19" ht="15.75" customHeight="1" x14ac:dyDescent="0.2">
      <c r="A76" s="3">
        <v>46196</v>
      </c>
      <c r="B76" s="2">
        <v>746.74</v>
      </c>
      <c r="C76" s="2">
        <v>83.03</v>
      </c>
      <c r="E76" s="4">
        <f t="shared" ref="E76:F76" si="80">(B76/B77)-1</f>
        <v>7.8006909954653203E-3</v>
      </c>
      <c r="F76" s="4">
        <f t="shared" si="80"/>
        <v>-3.7333333333333329E-2</v>
      </c>
      <c r="K76" s="3"/>
      <c r="M76" s="11"/>
      <c r="N76" s="12"/>
      <c r="O76" s="11"/>
      <c r="P76" s="12"/>
      <c r="Q76" s="12"/>
      <c r="R76" s="12"/>
      <c r="S76" s="12"/>
    </row>
    <row r="77" spans="1:19" ht="15.75" customHeight="1" x14ac:dyDescent="0.2">
      <c r="A77" s="3">
        <v>46195</v>
      </c>
      <c r="B77" s="2">
        <v>740.96</v>
      </c>
      <c r="C77" s="2">
        <v>86.25</v>
      </c>
      <c r="E77" s="4">
        <f t="shared" ref="E77:F77" si="81">(B77/B78)-1</f>
        <v>-1.2487838684312247E-2</v>
      </c>
      <c r="F77" s="4">
        <f t="shared" si="81"/>
        <v>1.7421602787457413E-3</v>
      </c>
      <c r="K77" s="3"/>
      <c r="M77" s="3"/>
      <c r="O77" s="3"/>
    </row>
    <row r="78" spans="1:19" ht="15.75" customHeight="1" x14ac:dyDescent="0.2">
      <c r="A78" s="3">
        <v>46191</v>
      </c>
      <c r="B78" s="2">
        <v>750.33</v>
      </c>
      <c r="C78" s="2">
        <v>86.1</v>
      </c>
      <c r="E78" s="4">
        <f t="shared" ref="E78:F78" si="82">(B78/B79)-1</f>
        <v>-5.9616072493143824E-3</v>
      </c>
      <c r="F78" s="4">
        <f t="shared" si="82"/>
        <v>-9.8896044158233165E-3</v>
      </c>
      <c r="K78" s="3"/>
      <c r="M78" s="3"/>
      <c r="O78" s="3"/>
    </row>
    <row r="79" spans="1:19" ht="15.75" customHeight="1" x14ac:dyDescent="0.2">
      <c r="A79" s="3">
        <v>46190</v>
      </c>
      <c r="B79" s="2">
        <v>754.83</v>
      </c>
      <c r="C79" s="2">
        <v>86.96</v>
      </c>
      <c r="E79" s="4">
        <f t="shared" ref="E79:F79" si="83">(B79/B80)-1</f>
        <v>1.7633973710819095E-2</v>
      </c>
      <c r="F79" s="4">
        <f t="shared" si="83"/>
        <v>7.5309929324527403E-3</v>
      </c>
      <c r="K79" s="3"/>
      <c r="M79" s="3"/>
      <c r="O79" s="3"/>
    </row>
    <row r="80" spans="1:19" ht="15.75" customHeight="1" x14ac:dyDescent="0.2">
      <c r="A80" s="3">
        <v>46189</v>
      </c>
      <c r="B80" s="2">
        <v>741.75</v>
      </c>
      <c r="C80" s="2">
        <v>86.31</v>
      </c>
      <c r="E80" s="4">
        <f t="shared" ref="E80:F80" si="84">(B80/B81)-1</f>
        <v>5.4082628497071905E-3</v>
      </c>
      <c r="F80" s="4">
        <f t="shared" si="84"/>
        <v>2.9049500348594659E-3</v>
      </c>
      <c r="K80" s="3"/>
      <c r="M80" s="3"/>
      <c r="O80" s="3"/>
    </row>
    <row r="81" spans="1:15" ht="15.75" customHeight="1" x14ac:dyDescent="0.2">
      <c r="A81" s="3">
        <v>46188</v>
      </c>
      <c r="B81" s="2">
        <v>737.76</v>
      </c>
      <c r="C81" s="2">
        <v>86.06</v>
      </c>
      <c r="E81" s="4">
        <f t="shared" ref="E81:F81" si="85">(B81/B82)-1</f>
        <v>1.6996815681733723E-2</v>
      </c>
      <c r="F81" s="4">
        <f t="shared" si="85"/>
        <v>8.1404814513330592E-4</v>
      </c>
      <c r="K81" s="3"/>
      <c r="M81" s="3"/>
      <c r="O81" s="3"/>
    </row>
    <row r="82" spans="1:15" ht="15.75" customHeight="1" x14ac:dyDescent="0.2">
      <c r="A82" s="3">
        <v>46185</v>
      </c>
      <c r="B82" s="2">
        <v>725.43</v>
      </c>
      <c r="C82" s="2">
        <v>85.99</v>
      </c>
      <c r="E82" s="4">
        <f t="shared" ref="E82:F82" si="86">(B82/B83)-1</f>
        <v>-1.5765551862153226E-2</v>
      </c>
      <c r="F82" s="4">
        <f t="shared" si="86"/>
        <v>1.6307513104252269E-3</v>
      </c>
      <c r="K82" s="3"/>
      <c r="M82" s="3"/>
      <c r="O82" s="3"/>
    </row>
    <row r="83" spans="1:15" ht="15.75" customHeight="1" x14ac:dyDescent="0.2">
      <c r="A83" s="3">
        <v>46184</v>
      </c>
      <c r="B83" s="2">
        <v>737.05</v>
      </c>
      <c r="C83" s="2">
        <v>85.85</v>
      </c>
      <c r="E83" s="4">
        <f t="shared" ref="E83:F83" si="87">(B83/B84)-1</f>
        <v>-2.935526636184238E-3</v>
      </c>
      <c r="F83" s="4">
        <f t="shared" si="87"/>
        <v>-3.0193937986296993E-3</v>
      </c>
      <c r="K83" s="3"/>
      <c r="M83" s="3"/>
      <c r="O83" s="3"/>
    </row>
    <row r="84" spans="1:15" ht="15.75" customHeight="1" x14ac:dyDescent="0.2">
      <c r="A84" s="3">
        <v>46183</v>
      </c>
      <c r="B84" s="2">
        <v>739.22</v>
      </c>
      <c r="C84" s="2">
        <v>86.11</v>
      </c>
      <c r="E84" s="4">
        <f t="shared" ref="E84:F84" si="88">(B84/B85)-1</f>
        <v>2.264253270964689E-3</v>
      </c>
      <c r="F84" s="4">
        <f t="shared" si="88"/>
        <v>1.9535874970400213E-2</v>
      </c>
      <c r="K84" s="3"/>
      <c r="M84" s="3"/>
      <c r="O84" s="3"/>
    </row>
    <row r="85" spans="1:15" ht="15.75" customHeight="1" x14ac:dyDescent="0.2">
      <c r="A85" s="3">
        <v>46182</v>
      </c>
      <c r="B85" s="2">
        <v>737.55</v>
      </c>
      <c r="C85" s="2">
        <v>84.46</v>
      </c>
      <c r="E85" s="4">
        <f t="shared" ref="E85:F85" si="89">(B85/B86)-1</f>
        <v>-2.5809348954549782E-2</v>
      </c>
      <c r="F85" s="4">
        <f t="shared" si="89"/>
        <v>-1.4187751241429014E-3</v>
      </c>
      <c r="K85" s="3"/>
      <c r="M85" s="3"/>
      <c r="O85" s="3"/>
    </row>
    <row r="86" spans="1:15" ht="15.75" customHeight="1" x14ac:dyDescent="0.2">
      <c r="A86" s="3">
        <v>46181</v>
      </c>
      <c r="B86" s="2">
        <v>757.09</v>
      </c>
      <c r="C86" s="2">
        <v>84.58</v>
      </c>
      <c r="E86" s="4">
        <f t="shared" ref="E86:F86" si="90">(B86/B87)-1</f>
        <v>3.7786380992788082E-3</v>
      </c>
      <c r="F86" s="4">
        <f t="shared" si="90"/>
        <v>4.8710942140905988E-3</v>
      </c>
      <c r="K86" s="3"/>
      <c r="M86" s="3"/>
      <c r="O86" s="3"/>
    </row>
    <row r="87" spans="1:15" ht="15.75" customHeight="1" x14ac:dyDescent="0.2">
      <c r="A87" s="3">
        <v>46178</v>
      </c>
      <c r="B87" s="2">
        <v>754.24</v>
      </c>
      <c r="C87" s="2">
        <v>84.17</v>
      </c>
      <c r="E87" s="4">
        <f t="shared" ref="E87:F87" si="91">(B87/B88)-1</f>
        <v>-7.0171281119580931E-3</v>
      </c>
      <c r="F87" s="4">
        <f t="shared" si="91"/>
        <v>1.6545893719806859E-2</v>
      </c>
      <c r="K87" s="3"/>
      <c r="M87" s="3"/>
      <c r="O87" s="3"/>
    </row>
    <row r="88" spans="1:15" ht="15.75" customHeight="1" x14ac:dyDescent="0.2">
      <c r="A88" s="3">
        <v>46177</v>
      </c>
      <c r="B88" s="2">
        <v>759.57</v>
      </c>
      <c r="C88" s="2">
        <v>82.8</v>
      </c>
      <c r="E88" s="4">
        <f t="shared" ref="E88:F88" si="92">(B88/B89)-1</f>
        <v>1.3578717008992935E-3</v>
      </c>
      <c r="F88" s="4">
        <f t="shared" si="92"/>
        <v>-8.7393750748234744E-3</v>
      </c>
      <c r="K88" s="3"/>
      <c r="M88" s="3"/>
      <c r="O88" s="3"/>
    </row>
    <row r="89" spans="1:15" ht="15.75" customHeight="1" x14ac:dyDescent="0.2">
      <c r="A89" s="3">
        <v>46176</v>
      </c>
      <c r="B89" s="2">
        <v>758.54</v>
      </c>
      <c r="C89" s="2">
        <v>83.53</v>
      </c>
      <c r="E89" s="4">
        <f t="shared" ref="E89:F89" si="93">(B89/B90)-1</f>
        <v>2.723138747884768E-3</v>
      </c>
      <c r="F89" s="4">
        <f t="shared" si="93"/>
        <v>5.0535434965708337E-3</v>
      </c>
      <c r="K89" s="3"/>
      <c r="M89" s="3"/>
      <c r="O89" s="3"/>
    </row>
    <row r="90" spans="1:15" ht="15.75" customHeight="1" x14ac:dyDescent="0.2">
      <c r="A90" s="3">
        <v>46175</v>
      </c>
      <c r="B90" s="2">
        <v>756.48</v>
      </c>
      <c r="C90" s="2">
        <v>83.11</v>
      </c>
      <c r="E90" s="4">
        <f t="shared" ref="E90:F90" si="94">(B90/B91)-1</f>
        <v>2.4913861648554469E-3</v>
      </c>
      <c r="F90" s="4">
        <f t="shared" si="94"/>
        <v>-2.246530228181598E-2</v>
      </c>
      <c r="K90" s="3"/>
      <c r="M90" s="3"/>
      <c r="O90" s="3"/>
    </row>
    <row r="91" spans="1:15" ht="15.75" customHeight="1" x14ac:dyDescent="0.2">
      <c r="A91" s="3">
        <v>46174</v>
      </c>
      <c r="B91" s="2">
        <v>754.6</v>
      </c>
      <c r="C91" s="2">
        <v>85.02</v>
      </c>
      <c r="E91" s="4">
        <f t="shared" ref="E91:F91" si="95">(B91/B92)-1</f>
        <v>5.5166164752284974E-3</v>
      </c>
      <c r="F91" s="4">
        <f t="shared" si="95"/>
        <v>-7.0521861777150807E-4</v>
      </c>
      <c r="K91" s="3"/>
      <c r="M91" s="3"/>
      <c r="O91" s="3"/>
    </row>
    <row r="92" spans="1:15" ht="15.75" customHeight="1" x14ac:dyDescent="0.2">
      <c r="A92" s="3">
        <v>46171</v>
      </c>
      <c r="B92" s="2">
        <v>750.46</v>
      </c>
      <c r="C92" s="2">
        <v>85.08</v>
      </c>
      <c r="E92" s="4">
        <f t="shared" ref="E92:F92" si="96">(B92/B93)-1</f>
        <v>-1.7319708495977526E-4</v>
      </c>
      <c r="F92" s="4">
        <f t="shared" si="96"/>
        <v>1.0091416359966798E-2</v>
      </c>
      <c r="K92" s="3"/>
      <c r="M92" s="3"/>
      <c r="O92" s="3"/>
    </row>
    <row r="93" spans="1:15" ht="15.75" customHeight="1" x14ac:dyDescent="0.2">
      <c r="A93" s="3">
        <v>46170</v>
      </c>
      <c r="B93" s="2">
        <v>750.59</v>
      </c>
      <c r="C93" s="2">
        <v>84.23</v>
      </c>
      <c r="E93" s="4">
        <f t="shared" ref="E93:F93" si="97">(B93/B94)-1</f>
        <v>6.6385923501959265E-3</v>
      </c>
      <c r="F93" s="4">
        <f t="shared" si="97"/>
        <v>-1.3584728890970843E-2</v>
      </c>
      <c r="K93" s="3"/>
      <c r="M93" s="3"/>
      <c r="O93" s="3"/>
    </row>
    <row r="94" spans="1:15" ht="15.75" customHeight="1" x14ac:dyDescent="0.2">
      <c r="A94" s="3">
        <v>46169</v>
      </c>
      <c r="B94" s="2">
        <v>745.64</v>
      </c>
      <c r="C94" s="2">
        <v>85.39</v>
      </c>
      <c r="E94" s="4">
        <f t="shared" ref="E94:F94" si="98">(B94/B95)-1</f>
        <v>3.9314950452391528E-3</v>
      </c>
      <c r="F94" s="4">
        <f t="shared" si="98"/>
        <v>-4.6821959499010468E-4</v>
      </c>
      <c r="K94" s="3"/>
      <c r="M94" s="3"/>
      <c r="O94" s="3"/>
    </row>
    <row r="95" spans="1:15" ht="15.75" customHeight="1" x14ac:dyDescent="0.2">
      <c r="A95" s="3">
        <v>46168</v>
      </c>
      <c r="B95" s="2">
        <v>742.72</v>
      </c>
      <c r="C95" s="2">
        <v>85.43</v>
      </c>
      <c r="E95" s="4">
        <f t="shared" ref="E95:F95" si="99">(B95/B96)-1</f>
        <v>1.9831365935918388E-3</v>
      </c>
      <c r="F95" s="4">
        <f t="shared" si="99"/>
        <v>1.4005934718100965E-2</v>
      </c>
      <c r="K95" s="3"/>
      <c r="M95" s="3"/>
      <c r="O95" s="3"/>
    </row>
    <row r="96" spans="1:15" ht="15.75" customHeight="1" x14ac:dyDescent="0.2">
      <c r="A96" s="3">
        <v>46164</v>
      </c>
      <c r="B96" s="2">
        <v>741.25</v>
      </c>
      <c r="C96" s="2">
        <v>84.25</v>
      </c>
      <c r="E96" s="4">
        <f t="shared" ref="E96:F96" si="100">(B96/B97)-1</f>
        <v>1.0249001676365888E-2</v>
      </c>
      <c r="F96" s="4">
        <f t="shared" si="100"/>
        <v>-1.6000934361130592E-2</v>
      </c>
      <c r="K96" s="3"/>
      <c r="M96" s="3"/>
      <c r="O96" s="3"/>
    </row>
    <row r="97" spans="1:15" ht="15.75" customHeight="1" x14ac:dyDescent="0.2">
      <c r="A97" s="3">
        <v>46163</v>
      </c>
      <c r="B97" s="2">
        <v>733.73</v>
      </c>
      <c r="C97" s="2">
        <v>85.62</v>
      </c>
      <c r="E97" s="4">
        <f t="shared" ref="E97:F97" si="101">(B97/B98)-1</f>
        <v>-6.660800108305609E-3</v>
      </c>
      <c r="F97" s="4">
        <f t="shared" si="101"/>
        <v>2.6495624025896225E-2</v>
      </c>
      <c r="K97" s="3"/>
      <c r="M97" s="3"/>
      <c r="O97" s="3"/>
    </row>
    <row r="98" spans="1:15" ht="15.75" customHeight="1" x14ac:dyDescent="0.2">
      <c r="A98" s="3">
        <v>46162</v>
      </c>
      <c r="B98" s="2">
        <v>738.65</v>
      </c>
      <c r="C98" s="2">
        <v>83.41</v>
      </c>
      <c r="E98" s="4">
        <f t="shared" ref="E98:F98" si="102">(B98/B99)-1</f>
        <v>-7.0349175426487331E-4</v>
      </c>
      <c r="F98" s="4">
        <f t="shared" si="102"/>
        <v>1.4103343465045493E-2</v>
      </c>
      <c r="K98" s="3"/>
      <c r="M98" s="3"/>
      <c r="O98" s="3"/>
    </row>
    <row r="99" spans="1:15" ht="15.75" customHeight="1" x14ac:dyDescent="0.2">
      <c r="A99" s="3">
        <v>46161</v>
      </c>
      <c r="B99" s="2">
        <v>739.17</v>
      </c>
      <c r="C99" s="2">
        <v>82.25</v>
      </c>
      <c r="E99" s="4">
        <f t="shared" ref="E99:F99" si="103">(B99/B100)-1</f>
        <v>-1.2029351617947825E-2</v>
      </c>
      <c r="F99" s="4">
        <f t="shared" si="103"/>
        <v>-8.6778353621791426E-3</v>
      </c>
      <c r="K99" s="3"/>
      <c r="M99" s="3"/>
      <c r="O99" s="3"/>
    </row>
    <row r="100" spans="1:15" ht="15.75" customHeight="1" x14ac:dyDescent="0.2">
      <c r="A100" s="3">
        <v>46160</v>
      </c>
      <c r="B100" s="2">
        <v>748.17</v>
      </c>
      <c r="C100" s="2">
        <v>82.97</v>
      </c>
      <c r="E100" s="4">
        <f t="shared" ref="E100:F100" si="104">(B100/B101)-1</f>
        <v>7.8942759763440673E-3</v>
      </c>
      <c r="F100" s="4">
        <f t="shared" si="104"/>
        <v>-1.0835540573079783E-3</v>
      </c>
      <c r="K100" s="3"/>
      <c r="M100" s="3"/>
      <c r="O100" s="3"/>
    </row>
    <row r="101" spans="1:15" ht="15.75" customHeight="1" x14ac:dyDescent="0.2">
      <c r="A101" s="3">
        <v>46157</v>
      </c>
      <c r="B101" s="2">
        <v>742.31</v>
      </c>
      <c r="C101" s="2">
        <v>83.06</v>
      </c>
      <c r="E101" s="4">
        <f t="shared" ref="E101:F101" si="105">(B101/B102)-1</f>
        <v>5.594841366604264E-3</v>
      </c>
      <c r="F101" s="4">
        <f t="shared" si="105"/>
        <v>2.2528622430136647E-2</v>
      </c>
      <c r="K101" s="3"/>
      <c r="M101" s="3"/>
      <c r="O101" s="3"/>
    </row>
    <row r="102" spans="1:15" ht="15.75" customHeight="1" x14ac:dyDescent="0.2">
      <c r="A102" s="3">
        <v>46156</v>
      </c>
      <c r="B102" s="2">
        <v>738.18</v>
      </c>
      <c r="C102" s="2">
        <v>81.23</v>
      </c>
      <c r="E102" s="4">
        <f t="shared" ref="E102:F102" si="106">(B102/B103)-1</f>
        <v>-1.5149465710807553E-3</v>
      </c>
      <c r="F102" s="4">
        <f t="shared" si="106"/>
        <v>-8.0595921357918821E-3</v>
      </c>
      <c r="K102" s="3"/>
      <c r="M102" s="3"/>
      <c r="O102" s="3"/>
    </row>
    <row r="103" spans="1:15" ht="15.75" customHeight="1" x14ac:dyDescent="0.2">
      <c r="A103" s="3">
        <v>46155</v>
      </c>
      <c r="B103" s="2">
        <v>739.3</v>
      </c>
      <c r="C103" s="2">
        <v>81.89</v>
      </c>
      <c r="E103" s="4">
        <f t="shared" ref="E103:F103" si="107">(B103/B104)-1</f>
        <v>2.2775955098830458E-3</v>
      </c>
      <c r="F103" s="4">
        <f t="shared" si="107"/>
        <v>-5.4651445227107409E-3</v>
      </c>
      <c r="K103" s="3"/>
      <c r="M103" s="3"/>
    </row>
    <row r="104" spans="1:15" ht="15.75" customHeight="1" x14ac:dyDescent="0.2">
      <c r="A104" s="3">
        <v>46154</v>
      </c>
      <c r="B104" s="2">
        <v>737.62</v>
      </c>
      <c r="C104" s="2">
        <v>82.34</v>
      </c>
      <c r="E104" s="4">
        <f t="shared" ref="E104:F104" si="108">(B104/B105)-1</f>
        <v>8.2561032286283531E-3</v>
      </c>
      <c r="F104" s="4">
        <f t="shared" si="108"/>
        <v>-1.8184022305732794E-3</v>
      </c>
      <c r="K104" s="3"/>
      <c r="M104" s="3"/>
    </row>
    <row r="105" spans="1:15" ht="15.75" customHeight="1" x14ac:dyDescent="0.2">
      <c r="A105" s="3">
        <v>46153</v>
      </c>
      <c r="B105" s="2">
        <v>731.58</v>
      </c>
      <c r="C105" s="2">
        <v>82.49</v>
      </c>
      <c r="E105" s="4">
        <f t="shared" ref="E105:F105" si="109">(B105/B106)-1</f>
        <v>-3.0661052287314083E-3</v>
      </c>
      <c r="F105" s="4">
        <f t="shared" si="109"/>
        <v>9.4224180127262525E-3</v>
      </c>
      <c r="K105" s="3"/>
      <c r="M105" s="3"/>
    </row>
    <row r="106" spans="1:15" ht="15.75" customHeight="1" x14ac:dyDescent="0.2">
      <c r="A106" s="3">
        <v>46150</v>
      </c>
      <c r="B106" s="2">
        <v>733.83</v>
      </c>
      <c r="C106" s="2">
        <v>81.72</v>
      </c>
      <c r="E106" s="4">
        <f t="shared" ref="E106:F106" si="110">(B106/B107)-1</f>
        <v>1.3899443193279737E-2</v>
      </c>
      <c r="F106" s="4">
        <f t="shared" si="110"/>
        <v>-1.0533962949509701E-2</v>
      </c>
      <c r="K106" s="3"/>
      <c r="M106" s="3"/>
    </row>
    <row r="107" spans="1:15" ht="15.75" customHeight="1" x14ac:dyDescent="0.2">
      <c r="A107" s="3">
        <v>46149</v>
      </c>
      <c r="B107" s="2">
        <v>723.77</v>
      </c>
      <c r="C107" s="2">
        <v>82.59</v>
      </c>
      <c r="E107" s="4">
        <f t="shared" ref="E107:F107" si="111">(B107/B108)-1</f>
        <v>8.0221723931421796E-3</v>
      </c>
      <c r="F107" s="4">
        <f t="shared" si="111"/>
        <v>8.671226184660652E-3</v>
      </c>
      <c r="K107" s="3"/>
      <c r="M107" s="3"/>
    </row>
    <row r="108" spans="1:15" ht="15.75" customHeight="1" x14ac:dyDescent="0.2">
      <c r="A108" s="3">
        <v>46148</v>
      </c>
      <c r="B108" s="2">
        <v>718.01</v>
      </c>
      <c r="C108" s="2">
        <v>81.88</v>
      </c>
      <c r="E108" s="4">
        <f t="shared" ref="E108:F108" si="112">(B108/B109)-1</f>
        <v>-3.6633594671476866E-3</v>
      </c>
      <c r="F108" s="4">
        <f t="shared" si="112"/>
        <v>-1.9166267369429946E-2</v>
      </c>
      <c r="K108" s="3"/>
      <c r="M108" s="3"/>
    </row>
    <row r="109" spans="1:15" ht="15.75" customHeight="1" x14ac:dyDescent="0.2">
      <c r="A109" s="3">
        <v>46147</v>
      </c>
      <c r="B109" s="2">
        <v>720.65</v>
      </c>
      <c r="C109" s="2">
        <v>83.48</v>
      </c>
      <c r="E109" s="4">
        <f t="shared" ref="E109:F109" si="113">(B109/B110)-1</f>
        <v>2.7690423844377587E-3</v>
      </c>
      <c r="F109" s="4">
        <f t="shared" si="113"/>
        <v>-3.2238805970148388E-3</v>
      </c>
      <c r="K109" s="3"/>
      <c r="M109" s="3"/>
    </row>
    <row r="110" spans="1:15" ht="15.75" customHeight="1" x14ac:dyDescent="0.2">
      <c r="A110" s="3">
        <v>46146</v>
      </c>
      <c r="B110" s="2">
        <v>718.66</v>
      </c>
      <c r="C110" s="2">
        <v>83.75</v>
      </c>
      <c r="E110" s="4">
        <f t="shared" ref="E110:F110" si="114">(B110/B111)-1</f>
        <v>9.9496894235362454E-3</v>
      </c>
      <c r="F110" s="4">
        <f t="shared" si="114"/>
        <v>1.3554399128645755E-2</v>
      </c>
      <c r="K110" s="3"/>
      <c r="M110" s="3"/>
    </row>
    <row r="111" spans="1:15" ht="15.75" customHeight="1" x14ac:dyDescent="0.2">
      <c r="A111" s="3">
        <v>46143</v>
      </c>
      <c r="B111" s="2">
        <v>711.58</v>
      </c>
      <c r="C111" s="2">
        <v>82.63</v>
      </c>
      <c r="E111" s="4">
        <f t="shared" ref="E111:F111" si="115">(B111/B112)-1</f>
        <v>-1.5456167713467917E-4</v>
      </c>
      <c r="F111" s="4">
        <f t="shared" si="115"/>
        <v>-2.4198427102251063E-4</v>
      </c>
      <c r="K111" s="3"/>
      <c r="M111" s="3"/>
    </row>
    <row r="112" spans="1:15" ht="15.75" customHeight="1" x14ac:dyDescent="0.2">
      <c r="A112" s="3">
        <v>46142</v>
      </c>
      <c r="B112" s="2">
        <v>711.69</v>
      </c>
      <c r="C112" s="2">
        <v>82.65</v>
      </c>
      <c r="E112" s="4">
        <f t="shared" ref="E112:F112" si="116">(B112/B113)-1</f>
        <v>-4.8659759218087073E-3</v>
      </c>
      <c r="F112" s="4">
        <f t="shared" si="116"/>
        <v>-1.9321338002655786E-3</v>
      </c>
      <c r="K112" s="3"/>
      <c r="M112" s="3"/>
    </row>
    <row r="113" spans="1:13" ht="15.75" customHeight="1" x14ac:dyDescent="0.2">
      <c r="A113" s="3">
        <v>46141</v>
      </c>
      <c r="B113" s="2">
        <v>715.17</v>
      </c>
      <c r="C113" s="2">
        <v>82.81</v>
      </c>
      <c r="E113" s="4">
        <f t="shared" ref="E113:F113" si="117">(B113/B114)-1</f>
        <v>1.7228338515840047E-3</v>
      </c>
      <c r="F113" s="4">
        <f t="shared" si="117"/>
        <v>1.1234582977164509E-2</v>
      </c>
      <c r="K113" s="3"/>
      <c r="M113" s="3"/>
    </row>
    <row r="114" spans="1:13" ht="15.75" customHeight="1" x14ac:dyDescent="0.2">
      <c r="A114" s="3">
        <v>46140</v>
      </c>
      <c r="B114" s="2">
        <v>713.94</v>
      </c>
      <c r="C114" s="2">
        <v>81.89</v>
      </c>
      <c r="E114" s="4">
        <f t="shared" ref="E114:F114" si="118">(B114/B115)-1</f>
        <v>7.7493118780436188E-3</v>
      </c>
      <c r="F114" s="4">
        <f t="shared" si="118"/>
        <v>7.6288913498216981E-3</v>
      </c>
      <c r="K114" s="3"/>
      <c r="M114" s="3"/>
    </row>
    <row r="115" spans="1:13" ht="15.75" customHeight="1" x14ac:dyDescent="0.2">
      <c r="A115" s="3">
        <v>46139</v>
      </c>
      <c r="B115" s="2">
        <v>708.45</v>
      </c>
      <c r="C115" s="2">
        <v>81.27</v>
      </c>
      <c r="E115" s="4">
        <f t="shared" ref="E115:F115" si="119">(B115/B116)-1</f>
        <v>-3.8807103387185071E-3</v>
      </c>
      <c r="F115" s="4">
        <f t="shared" si="119"/>
        <v>2.4670038238558956E-3</v>
      </c>
      <c r="K115" s="3"/>
      <c r="M115" s="3"/>
    </row>
    <row r="116" spans="1:13" ht="15.75" customHeight="1" x14ac:dyDescent="0.2">
      <c r="A116" s="3">
        <v>46136</v>
      </c>
      <c r="B116" s="2">
        <v>711.21</v>
      </c>
      <c r="C116" s="2">
        <v>81.069999999999993</v>
      </c>
      <c r="E116" s="4">
        <f t="shared" ref="E116:F116" si="120">(B116/B117)-1</f>
        <v>1.0126690148846818E-2</v>
      </c>
      <c r="F116" s="4">
        <f t="shared" si="120"/>
        <v>-1.9697156223071888E-3</v>
      </c>
      <c r="K116" s="3"/>
      <c r="M116" s="3"/>
    </row>
    <row r="117" spans="1:13" ht="15.75" customHeight="1" x14ac:dyDescent="0.2">
      <c r="A117" s="3">
        <v>46135</v>
      </c>
      <c r="B117" s="2">
        <v>704.08</v>
      </c>
      <c r="C117" s="2">
        <v>81.23</v>
      </c>
      <c r="E117" s="4">
        <f t="shared" ref="E117:F117" si="121">(B117/B118)-1</f>
        <v>-6.5470143357038157E-3</v>
      </c>
      <c r="F117" s="4">
        <f t="shared" si="121"/>
        <v>4.1143296590617995E-2</v>
      </c>
      <c r="K117" s="3"/>
      <c r="M117" s="3"/>
    </row>
    <row r="118" spans="1:13" ht="15.75" customHeight="1" x14ac:dyDescent="0.2">
      <c r="A118" s="3">
        <v>46134</v>
      </c>
      <c r="B118" s="2">
        <v>708.72</v>
      </c>
      <c r="C118" s="2">
        <v>78.02</v>
      </c>
      <c r="E118" s="4">
        <f t="shared" ref="E118:F118" si="122">(B118/B119)-1</f>
        <v>-1.999605711549779E-3</v>
      </c>
      <c r="F118" s="4">
        <f t="shared" si="122"/>
        <v>6.4127228421173577E-4</v>
      </c>
      <c r="K118" s="3"/>
      <c r="M118" s="3"/>
    </row>
    <row r="119" spans="1:13" ht="15.75" customHeight="1" x14ac:dyDescent="0.2">
      <c r="A119" s="3">
        <v>46133</v>
      </c>
      <c r="B119" s="2">
        <v>710.14</v>
      </c>
      <c r="C119" s="2">
        <v>77.97</v>
      </c>
      <c r="E119" s="4">
        <f t="shared" ref="E119:F119" si="123">(B119/B120)-1</f>
        <v>1.2085625516631948E-2</v>
      </c>
      <c r="F119" s="4">
        <f t="shared" si="123"/>
        <v>6.324212700051568E-3</v>
      </c>
      <c r="K119" s="3"/>
      <c r="M119" s="3"/>
    </row>
    <row r="120" spans="1:13" ht="15.75" customHeight="1" x14ac:dyDescent="0.2">
      <c r="A120" s="3">
        <v>46132</v>
      </c>
      <c r="B120" s="2">
        <v>701.66</v>
      </c>
      <c r="C120" s="2">
        <v>77.48</v>
      </c>
      <c r="E120" s="4">
        <f t="shared" ref="E120:F120" si="124">(B120/B121)-1</f>
        <v>2.4573534874416936E-3</v>
      </c>
      <c r="F120" s="4">
        <f t="shared" si="124"/>
        <v>-6.7940007691321691E-3</v>
      </c>
      <c r="K120" s="3"/>
      <c r="M120" s="3"/>
    </row>
    <row r="121" spans="1:13" ht="15.75" customHeight="1" x14ac:dyDescent="0.2">
      <c r="A121" s="3">
        <v>46129</v>
      </c>
      <c r="B121" s="2">
        <v>699.94</v>
      </c>
      <c r="C121" s="2">
        <v>78.010000000000005</v>
      </c>
      <c r="E121" s="4">
        <f t="shared" ref="E121:F121" si="125">(B121/B122)-1</f>
        <v>7.8910232410793757E-3</v>
      </c>
      <c r="F121" s="4">
        <f t="shared" si="125"/>
        <v>1.1671637919854927E-2</v>
      </c>
      <c r="K121" s="3"/>
      <c r="M121" s="3"/>
    </row>
    <row r="122" spans="1:13" ht="15.75" customHeight="1" x14ac:dyDescent="0.2">
      <c r="A122" s="3">
        <v>46128</v>
      </c>
      <c r="B122" s="2">
        <v>694.46</v>
      </c>
      <c r="C122" s="2">
        <v>77.11</v>
      </c>
      <c r="E122" s="4">
        <f t="shared" ref="E122:F122" si="126">(B122/B123)-1</f>
        <v>1.2184812709517656E-2</v>
      </c>
      <c r="F122" s="4">
        <f t="shared" si="126"/>
        <v>3.3230604314618883E-2</v>
      </c>
      <c r="K122" s="3"/>
      <c r="M122" s="3"/>
    </row>
    <row r="123" spans="1:13" ht="15.75" customHeight="1" x14ac:dyDescent="0.2">
      <c r="A123" s="3">
        <v>46127</v>
      </c>
      <c r="B123" s="2">
        <v>686.1</v>
      </c>
      <c r="C123" s="2">
        <v>74.63</v>
      </c>
      <c r="E123" s="4">
        <f t="shared" ref="E123:F123" si="127">(B123/B124)-1</f>
        <v>9.7724663703528947E-3</v>
      </c>
      <c r="F123" s="4">
        <f t="shared" si="127"/>
        <v>-8.0332039094932473E-4</v>
      </c>
      <c r="K123" s="3"/>
      <c r="M123" s="3"/>
    </row>
    <row r="124" spans="1:13" ht="15.75" customHeight="1" x14ac:dyDescent="0.2">
      <c r="A124" s="3">
        <v>46126</v>
      </c>
      <c r="B124" s="2">
        <v>679.46</v>
      </c>
      <c r="C124" s="2">
        <v>74.69</v>
      </c>
      <c r="E124" s="4">
        <f t="shared" ref="E124:F124" si="128">(B124/B125)-1</f>
        <v>-6.618523039813029E-4</v>
      </c>
      <c r="F124" s="4">
        <f t="shared" si="128"/>
        <v>-6.7819148936171247E-3</v>
      </c>
      <c r="K124" s="3"/>
      <c r="M124" s="3"/>
    </row>
    <row r="125" spans="1:13" ht="15.75" customHeight="1" x14ac:dyDescent="0.2">
      <c r="A125" s="3">
        <v>46125</v>
      </c>
      <c r="B125" s="2">
        <v>679.91</v>
      </c>
      <c r="C125" s="2">
        <v>75.2</v>
      </c>
      <c r="E125" s="4">
        <f t="shared" ref="E125:F125" si="129">(B125/B126)-1</f>
        <v>5.7691454268427034E-3</v>
      </c>
      <c r="F125" s="4">
        <f t="shared" si="129"/>
        <v>-2.4390243902438935E-2</v>
      </c>
      <c r="K125" s="3"/>
      <c r="M125" s="3"/>
    </row>
    <row r="126" spans="1:13" ht="15.75" customHeight="1" x14ac:dyDescent="0.2">
      <c r="A126" s="3">
        <v>46122</v>
      </c>
      <c r="B126" s="2">
        <v>676.01</v>
      </c>
      <c r="C126" s="2">
        <v>77.08</v>
      </c>
      <c r="E126" s="4">
        <f t="shared" ref="E126:F126" si="130">(B126/B127)-1</f>
        <v>2.5469494250781155E-2</v>
      </c>
      <c r="F126" s="4">
        <f t="shared" si="130"/>
        <v>1.4878209348255345E-2</v>
      </c>
      <c r="K126" s="3"/>
      <c r="M126" s="3"/>
    </row>
    <row r="127" spans="1:13" ht="15.75" customHeight="1" x14ac:dyDescent="0.2">
      <c r="A127" s="3">
        <v>46121</v>
      </c>
      <c r="B127" s="2">
        <v>659.22</v>
      </c>
      <c r="C127" s="2">
        <v>75.95</v>
      </c>
      <c r="E127" s="4">
        <f t="shared" ref="E127:F127" si="131">(B127/B128)-1</f>
        <v>4.4010744692157822E-4</v>
      </c>
      <c r="F127" s="4">
        <f t="shared" si="131"/>
        <v>-8.2266910420474293E-3</v>
      </c>
      <c r="K127" s="3"/>
      <c r="M127" s="3"/>
    </row>
    <row r="128" spans="1:13" ht="15.75" customHeight="1" x14ac:dyDescent="0.2">
      <c r="A128" s="3">
        <v>46120</v>
      </c>
      <c r="B128" s="2">
        <v>658.93</v>
      </c>
      <c r="C128" s="2">
        <v>76.58</v>
      </c>
      <c r="E128" s="4">
        <f t="shared" ref="E128:F128" si="132">(B128/B129)-1</f>
        <v>4.7268346980160469E-3</v>
      </c>
      <c r="F128" s="4">
        <f t="shared" si="132"/>
        <v>2.503011645027442E-2</v>
      </c>
      <c r="K128" s="3"/>
      <c r="M128" s="3"/>
    </row>
    <row r="129" spans="1:13" ht="15.75" customHeight="1" x14ac:dyDescent="0.2">
      <c r="A129" s="3">
        <v>46119</v>
      </c>
      <c r="B129" s="2">
        <v>655.83</v>
      </c>
      <c r="C129" s="2">
        <v>74.709999999999994</v>
      </c>
      <c r="E129" s="4">
        <f t="shared" ref="E129:F129" si="133">(B129/B130)-1</f>
        <v>9.0043342897261347E-4</v>
      </c>
      <c r="F129" s="4">
        <f t="shared" si="133"/>
        <v>-3.1626701231367571E-2</v>
      </c>
      <c r="K129" s="3"/>
      <c r="M129" s="3"/>
    </row>
    <row r="130" spans="1:13" ht="15.75" customHeight="1" x14ac:dyDescent="0.2">
      <c r="A130" s="3">
        <v>46118</v>
      </c>
      <c r="B130" s="2">
        <v>655.24</v>
      </c>
      <c r="C130" s="2">
        <v>77.150000000000006</v>
      </c>
      <c r="E130" s="4">
        <f t="shared" ref="E130:F130" si="134">(B130/B131)-1</f>
        <v>7.5345204047112535E-3</v>
      </c>
      <c r="F130" s="4">
        <f t="shared" si="134"/>
        <v>-1.2944983818768963E-3</v>
      </c>
      <c r="K130" s="3"/>
      <c r="M130" s="3"/>
    </row>
    <row r="131" spans="1:13" ht="15.75" customHeight="1" x14ac:dyDescent="0.2">
      <c r="A131" s="3">
        <v>46114</v>
      </c>
      <c r="B131" s="2">
        <v>650.34</v>
      </c>
      <c r="C131" s="2">
        <v>77.25</v>
      </c>
      <c r="E131" s="4">
        <f t="shared" ref="E131:F131" si="135">(B131/B132)-1</f>
        <v>2.9067835498520544E-2</v>
      </c>
      <c r="F131" s="4">
        <f t="shared" si="135"/>
        <v>-1.7300597888309399E-2</v>
      </c>
      <c r="K131" s="3"/>
      <c r="M131" s="3"/>
    </row>
    <row r="132" spans="1:13" ht="15.75" customHeight="1" x14ac:dyDescent="0.2">
      <c r="A132" s="3">
        <v>46113</v>
      </c>
      <c r="B132" s="2">
        <v>631.97</v>
      </c>
      <c r="C132" s="2">
        <v>78.61</v>
      </c>
      <c r="E132" s="4">
        <f t="shared" ref="E132:F132" si="136">(B132/B133)-1</f>
        <v>-3.3433739689949782E-3</v>
      </c>
      <c r="F132" s="4">
        <f t="shared" si="136"/>
        <v>4.3439376517184769E-3</v>
      </c>
      <c r="K132" s="3"/>
      <c r="M132" s="3"/>
    </row>
    <row r="133" spans="1:13" ht="15.75" customHeight="1" x14ac:dyDescent="0.2">
      <c r="A133" s="3">
        <v>46112</v>
      </c>
      <c r="B133" s="2">
        <v>634.09</v>
      </c>
      <c r="C133" s="2">
        <v>78.27</v>
      </c>
      <c r="E133" s="4">
        <f t="shared" ref="E133:F133" si="137">(B133/B134)-1</f>
        <v>-1.7051884233207804E-2</v>
      </c>
      <c r="F133" s="4">
        <f t="shared" si="137"/>
        <v>1.993745113369827E-2</v>
      </c>
      <c r="K133" s="3"/>
      <c r="M133" s="3"/>
    </row>
    <row r="134" spans="1:13" ht="15.75" customHeight="1" x14ac:dyDescent="0.2">
      <c r="A134" s="3">
        <v>46111</v>
      </c>
      <c r="B134" s="2">
        <v>645.09</v>
      </c>
      <c r="C134" s="2">
        <v>76.739999999999995</v>
      </c>
      <c r="E134" s="4">
        <f t="shared" ref="E134:F134" si="138">(B134/B135)-1</f>
        <v>-1.7858774093358898E-2</v>
      </c>
      <c r="F134" s="4">
        <f t="shared" si="138"/>
        <v>-9.4230024525623346E-3</v>
      </c>
      <c r="K134" s="3"/>
      <c r="M134" s="3"/>
    </row>
    <row r="135" spans="1:13" ht="15.75" customHeight="1" x14ac:dyDescent="0.2">
      <c r="A135" s="3">
        <v>46108</v>
      </c>
      <c r="B135" s="2">
        <v>656.82</v>
      </c>
      <c r="C135" s="2">
        <v>77.47</v>
      </c>
      <c r="E135" s="4">
        <f t="shared" ref="E135:F135" si="139">(B135/B136)-1</f>
        <v>5.5727364585567152E-3</v>
      </c>
      <c r="F135" s="4">
        <f t="shared" si="139"/>
        <v>-1.9863360323886692E-2</v>
      </c>
      <c r="K135" s="3"/>
      <c r="M135" s="3"/>
    </row>
    <row r="136" spans="1:13" ht="15.75" customHeight="1" x14ac:dyDescent="0.2">
      <c r="A136" s="3">
        <v>46107</v>
      </c>
      <c r="B136" s="2">
        <v>653.17999999999995</v>
      </c>
      <c r="C136" s="2">
        <v>79.040000000000006</v>
      </c>
      <c r="E136" s="4">
        <f t="shared" ref="E136:F136" si="140">(B136/B137)-1</f>
        <v>-3.3568311513931803E-3</v>
      </c>
      <c r="F136" s="4">
        <f t="shared" si="140"/>
        <v>-1.0111223458038054E-3</v>
      </c>
      <c r="K136" s="3"/>
      <c r="M136" s="3"/>
    </row>
    <row r="137" spans="1:13" ht="15.75" customHeight="1" x14ac:dyDescent="0.2">
      <c r="A137" s="3">
        <v>46106</v>
      </c>
      <c r="B137" s="2">
        <v>655.38</v>
      </c>
      <c r="C137" s="2">
        <v>79.12</v>
      </c>
      <c r="E137" s="4">
        <f t="shared" ref="E137:F137" si="141">(B137/B138)-1</f>
        <v>1.050002312780407E-2</v>
      </c>
      <c r="F137" s="4">
        <f t="shared" si="141"/>
        <v>2.1532615579480385E-3</v>
      </c>
      <c r="K137" s="3"/>
      <c r="M137" s="3"/>
    </row>
    <row r="138" spans="1:13" ht="15.75" customHeight="1" x14ac:dyDescent="0.2">
      <c r="A138" s="3">
        <v>46105</v>
      </c>
      <c r="B138" s="2">
        <v>648.57000000000005</v>
      </c>
      <c r="C138" s="2">
        <v>78.95</v>
      </c>
      <c r="E138" s="4">
        <f t="shared" ref="E138:F138" si="142">(B138/B139)-1</f>
        <v>-1.702030918460129E-2</v>
      </c>
      <c r="F138" s="4">
        <f t="shared" si="142"/>
        <v>1.2439086945370548E-2</v>
      </c>
      <c r="K138" s="3"/>
      <c r="M138" s="3"/>
    </row>
    <row r="139" spans="1:13" ht="15.75" customHeight="1" x14ac:dyDescent="0.2">
      <c r="A139" s="3">
        <v>46104</v>
      </c>
      <c r="B139" s="2">
        <v>659.8</v>
      </c>
      <c r="C139" s="2">
        <v>77.98</v>
      </c>
      <c r="E139" s="4">
        <f t="shared" ref="E139:F139" si="143">(B139/B140)-1</f>
        <v>-2.4643575283854746E-3</v>
      </c>
      <c r="F139" s="4">
        <f t="shared" si="143"/>
        <v>-9.4004065040649287E-3</v>
      </c>
      <c r="K139" s="3"/>
      <c r="M139" s="3"/>
    </row>
    <row r="140" spans="1:13" ht="15.75" customHeight="1" x14ac:dyDescent="0.2">
      <c r="A140" s="3">
        <v>46101</v>
      </c>
      <c r="B140" s="2">
        <v>661.43</v>
      </c>
      <c r="C140" s="2">
        <v>78.72</v>
      </c>
      <c r="E140" s="4">
        <f t="shared" ref="E140:F140" si="144">(B140/B141)-1</f>
        <v>-1.3953696387841275E-2</v>
      </c>
      <c r="F140" s="4">
        <f t="shared" si="144"/>
        <v>-2.0164301717699784E-2</v>
      </c>
      <c r="K140" s="3"/>
      <c r="M140" s="3"/>
    </row>
    <row r="141" spans="1:13" ht="15.75" customHeight="1" x14ac:dyDescent="0.2">
      <c r="A141" s="3">
        <v>46100</v>
      </c>
      <c r="B141" s="2">
        <v>670.79</v>
      </c>
      <c r="C141" s="2">
        <v>80.34</v>
      </c>
      <c r="E141" s="4">
        <f t="shared" ref="E141:F141" si="145">(B141/B142)-1</f>
        <v>2.6306742597492772E-3</v>
      </c>
      <c r="F141" s="4">
        <f t="shared" si="145"/>
        <v>9.8039215686274161E-3</v>
      </c>
      <c r="K141" s="3"/>
      <c r="M141" s="3"/>
    </row>
    <row r="142" spans="1:13" ht="15.75" customHeight="1" x14ac:dyDescent="0.2">
      <c r="A142" s="3">
        <v>46099</v>
      </c>
      <c r="B142" s="2">
        <v>669.03</v>
      </c>
      <c r="C142" s="2">
        <v>79.56</v>
      </c>
      <c r="E142" s="4">
        <f t="shared" ref="E142:F142" si="146">(B142/B143)-1</f>
        <v>1.0176810762656752E-2</v>
      </c>
      <c r="F142" s="4">
        <f t="shared" si="146"/>
        <v>-3.4466019417475735E-2</v>
      </c>
      <c r="K142" s="3"/>
      <c r="M142" s="3"/>
    </row>
    <row r="143" spans="1:13" ht="15.75" customHeight="1" x14ac:dyDescent="0.2">
      <c r="A143" s="3">
        <v>46098</v>
      </c>
      <c r="B143" s="2">
        <v>662.29</v>
      </c>
      <c r="C143" s="2">
        <v>82.4</v>
      </c>
      <c r="E143" s="4">
        <f t="shared" ref="E143:F143" si="147">(B143/B144)-1</f>
        <v>-5.6601507371707438E-3</v>
      </c>
      <c r="F143" s="4">
        <f t="shared" si="147"/>
        <v>-1.6823768046772436E-2</v>
      </c>
      <c r="K143" s="3"/>
      <c r="M143" s="3"/>
    </row>
    <row r="144" spans="1:13" ht="15.75" customHeight="1" x14ac:dyDescent="0.2">
      <c r="A144" s="3">
        <v>46097</v>
      </c>
      <c r="B144" s="2">
        <v>666.06</v>
      </c>
      <c r="C144" s="2">
        <v>83.81</v>
      </c>
      <c r="E144" s="4">
        <f t="shared" ref="E144:F144" si="148">(B144/B145)-1</f>
        <v>-1.5184894947732785E-2</v>
      </c>
      <c r="F144" s="4">
        <f t="shared" si="148"/>
        <v>-1.78656503096708E-3</v>
      </c>
      <c r="K144" s="3"/>
      <c r="M144" s="3"/>
    </row>
    <row r="145" spans="1:13" ht="15.75" customHeight="1" x14ac:dyDescent="0.2">
      <c r="A145" s="3">
        <v>46094</v>
      </c>
      <c r="B145" s="2">
        <v>676.33</v>
      </c>
      <c r="C145" s="2">
        <v>83.96</v>
      </c>
      <c r="E145" s="4">
        <f t="shared" ref="E145:F145" si="149">(B145/B146)-1</f>
        <v>-1.2552054106735877E-3</v>
      </c>
      <c r="F145" s="4">
        <f t="shared" si="149"/>
        <v>-2.8503562945368932E-3</v>
      </c>
      <c r="K145" s="3"/>
      <c r="M145" s="3"/>
    </row>
    <row r="146" spans="1:13" ht="15.75" customHeight="1" x14ac:dyDescent="0.2">
      <c r="A146" s="3">
        <v>46093</v>
      </c>
      <c r="B146" s="2">
        <v>677.18</v>
      </c>
      <c r="C146" s="2">
        <v>84.2</v>
      </c>
      <c r="E146" s="4">
        <f t="shared" ref="E146:F146" si="150">(B146/B147)-1</f>
        <v>-1.6070296489598679E-3</v>
      </c>
      <c r="F146" s="4">
        <f t="shared" si="150"/>
        <v>9.3502757132581937E-3</v>
      </c>
      <c r="K146" s="3"/>
      <c r="M146" s="3"/>
    </row>
    <row r="147" spans="1:13" ht="15.75" customHeight="1" x14ac:dyDescent="0.2">
      <c r="A147" s="3">
        <v>46092</v>
      </c>
      <c r="B147" s="2">
        <v>678.27</v>
      </c>
      <c r="C147" s="2">
        <v>83.42</v>
      </c>
      <c r="E147" s="4">
        <f t="shared" ref="E147:F147" si="151">(B147/B148)-1</f>
        <v>8.7599274219933854E-3</v>
      </c>
      <c r="F147" s="4">
        <f t="shared" si="151"/>
        <v>5.9085976124442219E-3</v>
      </c>
      <c r="K147" s="3"/>
      <c r="M147" s="3"/>
    </row>
    <row r="148" spans="1:13" ht="15.75" customHeight="1" x14ac:dyDescent="0.2">
      <c r="A148" s="3">
        <v>46091</v>
      </c>
      <c r="B148" s="2">
        <v>672.38</v>
      </c>
      <c r="C148" s="2">
        <v>82.93</v>
      </c>
      <c r="E148" s="4">
        <f t="shared" ref="E148:F148" si="152">(B148/B149)-1</f>
        <v>-1.3107102493725264E-2</v>
      </c>
      <c r="F148" s="4">
        <f t="shared" si="152"/>
        <v>-5.2776778217583642E-3</v>
      </c>
      <c r="K148" s="3"/>
      <c r="M148" s="3"/>
    </row>
    <row r="149" spans="1:13" ht="15.75" customHeight="1" x14ac:dyDescent="0.2">
      <c r="A149" s="3">
        <v>46090</v>
      </c>
      <c r="B149" s="2">
        <v>681.31</v>
      </c>
      <c r="C149" s="2">
        <v>83.37</v>
      </c>
      <c r="E149" s="4">
        <f t="shared" ref="E149:F149" si="153">(B149/B150)-1</f>
        <v>-5.5755841957001451E-3</v>
      </c>
      <c r="F149" s="4">
        <f t="shared" si="153"/>
        <v>1.2017479970866773E-2</v>
      </c>
      <c r="K149" s="3"/>
      <c r="M149" s="3"/>
    </row>
    <row r="150" spans="1:13" ht="15.75" customHeight="1" x14ac:dyDescent="0.2">
      <c r="A150" s="3">
        <v>46087</v>
      </c>
      <c r="B150" s="2">
        <v>685.13</v>
      </c>
      <c r="C150" s="2">
        <v>82.38</v>
      </c>
      <c r="E150" s="4">
        <f t="shared" ref="E150:F150" si="154">(B150/B151)-1</f>
        <v>7.0553995854951701E-3</v>
      </c>
      <c r="F150" s="4">
        <f t="shared" si="154"/>
        <v>-1.5755665979881872E-3</v>
      </c>
      <c r="K150" s="3"/>
      <c r="M150" s="3"/>
    </row>
    <row r="151" spans="1:13" ht="15.75" customHeight="1" x14ac:dyDescent="0.2">
      <c r="A151" s="3">
        <v>46086</v>
      </c>
      <c r="B151" s="2">
        <v>680.33</v>
      </c>
      <c r="C151" s="2">
        <v>82.51</v>
      </c>
      <c r="E151" s="4">
        <f t="shared" ref="E151:F151" si="155">(B151/B152)-1</f>
        <v>-8.8143593927560993E-3</v>
      </c>
      <c r="F151" s="4">
        <f t="shared" si="155"/>
        <v>3.405083302930878E-3</v>
      </c>
      <c r="K151" s="3"/>
      <c r="M151" s="3"/>
    </row>
    <row r="152" spans="1:13" ht="15.75" customHeight="1" x14ac:dyDescent="0.2">
      <c r="A152" s="3">
        <v>46085</v>
      </c>
      <c r="B152" s="2">
        <v>686.38</v>
      </c>
      <c r="C152" s="2">
        <v>82.23</v>
      </c>
      <c r="E152" s="4">
        <f t="shared" ref="E152:F152" si="156">(B152/B153)-1</f>
        <v>5.6852140701768583E-4</v>
      </c>
      <c r="F152" s="4">
        <f t="shared" si="156"/>
        <v>-2.0631067961165428E-3</v>
      </c>
      <c r="K152" s="3"/>
      <c r="M152" s="3"/>
    </row>
    <row r="153" spans="1:13" ht="15.75" customHeight="1" x14ac:dyDescent="0.2">
      <c r="A153" s="3">
        <v>46084</v>
      </c>
      <c r="B153" s="2">
        <v>685.99</v>
      </c>
      <c r="C153" s="2">
        <v>82.4</v>
      </c>
      <c r="E153" s="4">
        <f t="shared" ref="E153:F153" si="157">(B153/B154)-1</f>
        <v>-4.8019730161031893E-3</v>
      </c>
      <c r="F153" s="4">
        <f t="shared" si="157"/>
        <v>3.2874710824304376E-3</v>
      </c>
      <c r="K153" s="3"/>
      <c r="M153" s="3"/>
    </row>
    <row r="154" spans="1:13" ht="15.75" customHeight="1" x14ac:dyDescent="0.2">
      <c r="A154" s="3">
        <v>46083</v>
      </c>
      <c r="B154" s="2">
        <v>689.3</v>
      </c>
      <c r="C154" s="2">
        <v>82.13</v>
      </c>
      <c r="E154" s="4">
        <f t="shared" ref="E154:F154" si="158">(B154/B155)-1</f>
        <v>-5.5543533145784307E-3</v>
      </c>
      <c r="F154" s="4">
        <f t="shared" si="158"/>
        <v>-1.0362694300518172E-2</v>
      </c>
      <c r="K154" s="3"/>
      <c r="M154" s="3"/>
    </row>
    <row r="155" spans="1:13" ht="15.75" customHeight="1" x14ac:dyDescent="0.2">
      <c r="A155" s="3">
        <v>46080</v>
      </c>
      <c r="B155" s="2">
        <v>693.15</v>
      </c>
      <c r="C155" s="2">
        <v>82.99</v>
      </c>
      <c r="E155" s="4">
        <f t="shared" ref="E155:F155" si="159">(B155/B156)-1</f>
        <v>8.4382046992070858E-3</v>
      </c>
      <c r="F155" s="4">
        <f t="shared" si="159"/>
        <v>7.7717061323618886E-3</v>
      </c>
      <c r="K155" s="3"/>
      <c r="M155" s="3"/>
    </row>
    <row r="156" spans="1:13" ht="15.75" customHeight="1" x14ac:dyDescent="0.2">
      <c r="A156" s="3">
        <v>46079</v>
      </c>
      <c r="B156" s="2">
        <v>687.35</v>
      </c>
      <c r="C156" s="2">
        <v>82.35</v>
      </c>
      <c r="E156" s="4">
        <f t="shared" ref="E156:F156" si="160">(B156/B157)-1</f>
        <v>7.2685707586570558E-3</v>
      </c>
      <c r="F156" s="4">
        <f t="shared" si="160"/>
        <v>2.4345709068775978E-3</v>
      </c>
      <c r="K156" s="3"/>
      <c r="M156" s="3"/>
    </row>
    <row r="157" spans="1:13" ht="15.75" customHeight="1" x14ac:dyDescent="0.2">
      <c r="A157" s="3">
        <v>46078</v>
      </c>
      <c r="B157" s="2">
        <v>682.39</v>
      </c>
      <c r="C157" s="2">
        <v>82.15</v>
      </c>
      <c r="E157" s="4">
        <f t="shared" ref="E157:F157" si="161">(B157/B158)-1</f>
        <v>-1.0211334000551076E-2</v>
      </c>
      <c r="F157" s="4">
        <f t="shared" si="161"/>
        <v>1.3571869216533194E-2</v>
      </c>
      <c r="K157" s="3"/>
      <c r="M157" s="3"/>
    </row>
    <row r="158" spans="1:13" ht="15.75" customHeight="1" x14ac:dyDescent="0.2">
      <c r="A158" s="3">
        <v>46077</v>
      </c>
      <c r="B158" s="2">
        <v>689.43</v>
      </c>
      <c r="C158" s="2">
        <v>81.05</v>
      </c>
      <c r="E158" s="4">
        <f t="shared" ref="E158:F158" si="162">(B158/B159)-1</f>
        <v>7.2317671809256634E-3</v>
      </c>
      <c r="F158" s="4">
        <f t="shared" si="162"/>
        <v>2.2196998360448861E-2</v>
      </c>
      <c r="K158" s="3"/>
      <c r="M158" s="3"/>
    </row>
    <row r="159" spans="1:13" ht="15.75" customHeight="1" x14ac:dyDescent="0.2">
      <c r="A159" s="3">
        <v>46076</v>
      </c>
      <c r="B159" s="2">
        <v>684.48</v>
      </c>
      <c r="C159" s="2">
        <v>79.290000000000006</v>
      </c>
      <c r="E159" s="4">
        <f t="shared" ref="E159:F159" si="163">(B159/B160)-1</f>
        <v>-2.6373690422415441E-3</v>
      </c>
      <c r="F159" s="4">
        <f t="shared" si="163"/>
        <v>-1.1962616822429828E-2</v>
      </c>
      <c r="K159" s="3"/>
      <c r="M159" s="3"/>
    </row>
    <row r="160" spans="1:13" ht="15.75" customHeight="1" x14ac:dyDescent="0.2">
      <c r="A160" s="3">
        <v>46073</v>
      </c>
      <c r="B160" s="2">
        <v>686.29</v>
      </c>
      <c r="C160" s="2">
        <v>80.25</v>
      </c>
      <c r="E160" s="4">
        <f t="shared" ref="E160:F160" si="164">(B160/B161)-1</f>
        <v>5.037709599472695E-3</v>
      </c>
      <c r="F160" s="4">
        <f t="shared" si="164"/>
        <v>-7.4710496824803574E-4</v>
      </c>
      <c r="K160" s="3"/>
      <c r="M160" s="3"/>
    </row>
    <row r="161" spans="1:13" ht="15.75" customHeight="1" x14ac:dyDescent="0.2">
      <c r="A161" s="3">
        <v>46072</v>
      </c>
      <c r="B161" s="2">
        <v>682.85</v>
      </c>
      <c r="C161" s="2">
        <v>80.31</v>
      </c>
      <c r="E161" s="4">
        <f t="shared" ref="E161:F161" si="165">(B161/B162)-1</f>
        <v>1.6134946828016972E-3</v>
      </c>
      <c r="F161" s="4">
        <f t="shared" si="165"/>
        <v>2.4965672200725209E-3</v>
      </c>
      <c r="K161" s="3"/>
      <c r="M161" s="3"/>
    </row>
    <row r="162" spans="1:13" ht="15.75" customHeight="1" x14ac:dyDescent="0.2">
      <c r="A162" s="3">
        <v>46071</v>
      </c>
      <c r="B162" s="2">
        <v>681.75</v>
      </c>
      <c r="C162" s="2">
        <v>80.11</v>
      </c>
      <c r="E162" s="4">
        <f t="shared" ref="E162:F162" si="166">(B162/B163)-1</f>
        <v>7.0456647144312434E-4</v>
      </c>
      <c r="F162" s="4">
        <f t="shared" si="166"/>
        <v>5.6490082852120871E-3</v>
      </c>
      <c r="K162" s="3"/>
      <c r="M162" s="3"/>
    </row>
    <row r="163" spans="1:13" ht="15.75" customHeight="1" x14ac:dyDescent="0.2">
      <c r="A163" s="3">
        <v>46070</v>
      </c>
      <c r="B163" s="2">
        <v>681.27</v>
      </c>
      <c r="C163" s="2">
        <v>79.66</v>
      </c>
      <c r="E163" s="4">
        <f t="shared" ref="E163:F163" si="167">(B163/B164)-1</f>
        <v>-1.5448869876871552E-2</v>
      </c>
      <c r="F163" s="4">
        <f t="shared" si="167"/>
        <v>-1.5935762816553511E-2</v>
      </c>
      <c r="K163" s="3"/>
      <c r="M163" s="3"/>
    </row>
    <row r="164" spans="1:13" ht="15.75" customHeight="1" x14ac:dyDescent="0.2">
      <c r="A164" s="3">
        <v>46066</v>
      </c>
      <c r="B164" s="2">
        <v>691.96</v>
      </c>
      <c r="C164" s="2">
        <v>80.95</v>
      </c>
      <c r="E164" s="4">
        <f t="shared" ref="E164:F164" si="168">(B164/B165)-1</f>
        <v>-2.3117378489279083E-4</v>
      </c>
      <c r="F164" s="4">
        <f t="shared" si="168"/>
        <v>2.6009412930394493E-3</v>
      </c>
      <c r="K164" s="3"/>
      <c r="M164" s="3"/>
    </row>
    <row r="165" spans="1:13" ht="15.75" customHeight="1" x14ac:dyDescent="0.2">
      <c r="A165" s="3">
        <v>46065</v>
      </c>
      <c r="B165" s="2">
        <v>692.12</v>
      </c>
      <c r="C165" s="2">
        <v>80.739999999999995</v>
      </c>
      <c r="E165" s="4">
        <f t="shared" ref="E165:F165" si="169">(B165/B166)-1</f>
        <v>-2.6370775992506923E-3</v>
      </c>
      <c r="F165" s="4">
        <f t="shared" si="169"/>
        <v>-4.4389642416768904E-3</v>
      </c>
      <c r="K165" s="3"/>
      <c r="M165" s="3"/>
    </row>
    <row r="166" spans="1:13" ht="15.75" customHeight="1" x14ac:dyDescent="0.2">
      <c r="A166" s="3">
        <v>46064</v>
      </c>
      <c r="B166" s="2">
        <v>693.95</v>
      </c>
      <c r="C166" s="2">
        <v>81.099999999999994</v>
      </c>
      <c r="E166" s="4">
        <f t="shared" ref="E166:F166" si="170">(B166/B167)-1</f>
        <v>4.8217543656425832E-3</v>
      </c>
      <c r="F166" s="4">
        <f t="shared" si="170"/>
        <v>1.5527172551965895E-2</v>
      </c>
      <c r="K166" s="3"/>
      <c r="M166" s="3"/>
    </row>
    <row r="167" spans="1:13" ht="15.75" customHeight="1" x14ac:dyDescent="0.2">
      <c r="A167" s="3">
        <v>46063</v>
      </c>
      <c r="B167" s="2">
        <v>690.62</v>
      </c>
      <c r="C167" s="2">
        <v>79.86</v>
      </c>
      <c r="E167" s="4">
        <f t="shared" ref="E167:F167" si="171">(B167/B168)-1</f>
        <v>1.9184793837254022E-2</v>
      </c>
      <c r="F167" s="4">
        <f t="shared" si="171"/>
        <v>4.1493775933609811E-3</v>
      </c>
      <c r="K167" s="3"/>
      <c r="M167" s="3"/>
    </row>
    <row r="168" spans="1:13" ht="15.75" customHeight="1" x14ac:dyDescent="0.2">
      <c r="A168" s="3">
        <v>46062</v>
      </c>
      <c r="B168" s="2">
        <v>677.62</v>
      </c>
      <c r="C168" s="2">
        <v>79.53</v>
      </c>
      <c r="E168" s="4">
        <f t="shared" ref="E168:F168" si="172">(B168/B169)-1</f>
        <v>-1.2489252247919747E-2</v>
      </c>
      <c r="F168" s="4">
        <f t="shared" si="172"/>
        <v>5.6904400606980765E-3</v>
      </c>
      <c r="K168" s="3"/>
      <c r="M168" s="3"/>
    </row>
    <row r="169" spans="1:13" ht="15.75" customHeight="1" x14ac:dyDescent="0.2">
      <c r="A169" s="3">
        <v>46059</v>
      </c>
      <c r="B169" s="2">
        <v>686.19</v>
      </c>
      <c r="C169" s="2">
        <v>79.08</v>
      </c>
      <c r="E169" s="4">
        <f t="shared" ref="E169:F169" si="173">(B169/B170)-1</f>
        <v>-4.8438791640681433E-3</v>
      </c>
      <c r="F169" s="4">
        <f t="shared" si="173"/>
        <v>6.1068702290076882E-3</v>
      </c>
      <c r="K169" s="3"/>
      <c r="M169" s="3"/>
    </row>
    <row r="170" spans="1:13" ht="15.75" customHeight="1" x14ac:dyDescent="0.2">
      <c r="A170" s="3">
        <v>46058</v>
      </c>
      <c r="B170" s="2">
        <v>689.53</v>
      </c>
      <c r="C170" s="2">
        <v>78.599999999999994</v>
      </c>
      <c r="E170" s="4">
        <f t="shared" ref="E170:F170" si="174">(B170/B171)-1</f>
        <v>-8.4554435512862458E-3</v>
      </c>
      <c r="F170" s="4">
        <f t="shared" si="174"/>
        <v>1.1192589733693525E-2</v>
      </c>
      <c r="K170" s="3"/>
      <c r="M170" s="3"/>
    </row>
    <row r="171" spans="1:13" ht="15.75" customHeight="1" x14ac:dyDescent="0.2">
      <c r="A171" s="3">
        <v>46057</v>
      </c>
      <c r="B171" s="2">
        <v>695.41</v>
      </c>
      <c r="C171" s="2">
        <v>77.73</v>
      </c>
      <c r="E171" s="4">
        <f t="shared" ref="E171:F171" si="175">(B171/B172)-1</f>
        <v>4.9713137852795963E-3</v>
      </c>
      <c r="F171" s="4">
        <f t="shared" si="175"/>
        <v>-1.1571719226856514E-2</v>
      </c>
      <c r="K171" s="3"/>
      <c r="M171" s="3"/>
    </row>
    <row r="172" spans="1:13" ht="15.75" customHeight="1" x14ac:dyDescent="0.2">
      <c r="A172" s="3">
        <v>46056</v>
      </c>
      <c r="B172" s="2">
        <v>691.97</v>
      </c>
      <c r="C172" s="2">
        <v>78.64</v>
      </c>
      <c r="E172" s="4">
        <f t="shared" ref="E172:F172" si="176">(B172/B173)-1</f>
        <v>-2.9825370295659681E-3</v>
      </c>
      <c r="F172" s="4">
        <f t="shared" si="176"/>
        <v>5.0890585241747388E-4</v>
      </c>
      <c r="K172" s="3"/>
      <c r="M172" s="3"/>
    </row>
    <row r="173" spans="1:13" ht="15.75" customHeight="1" x14ac:dyDescent="0.2">
      <c r="A173" s="3">
        <v>46055</v>
      </c>
      <c r="B173" s="2">
        <v>694.04</v>
      </c>
      <c r="C173" s="2">
        <v>78.599999999999994</v>
      </c>
      <c r="E173" s="4">
        <f t="shared" ref="E173:F173" si="177">(B173/B174)-1</f>
        <v>-1.9844122976042655E-3</v>
      </c>
      <c r="F173" s="4">
        <f t="shared" si="177"/>
        <v>1.656684083088944E-3</v>
      </c>
      <c r="K173" s="3"/>
      <c r="M173" s="3"/>
    </row>
    <row r="174" spans="1:13" ht="15.75" customHeight="1" x14ac:dyDescent="0.2">
      <c r="A174" s="3">
        <v>46052</v>
      </c>
      <c r="B174" s="2">
        <v>695.42</v>
      </c>
      <c r="C174" s="2">
        <v>78.47</v>
      </c>
      <c r="E174" s="4">
        <f t="shared" ref="E174:F174" si="178">(B174/B175)-1</f>
        <v>-1.0064846367319191E-4</v>
      </c>
      <c r="F174" s="4">
        <f t="shared" si="178"/>
        <v>4.3517214898247669E-3</v>
      </c>
      <c r="K174" s="3"/>
      <c r="M174" s="3"/>
    </row>
    <row r="175" spans="1:13" ht="15.75" customHeight="1" x14ac:dyDescent="0.2">
      <c r="A175" s="3">
        <v>46051</v>
      </c>
      <c r="B175" s="2">
        <v>695.49</v>
      </c>
      <c r="C175" s="2">
        <v>78.13</v>
      </c>
      <c r="E175" s="4">
        <f t="shared" ref="E175:F175" si="179">(B175/B176)-1</f>
        <v>3.9842362825344146E-3</v>
      </c>
      <c r="F175" s="4">
        <f t="shared" si="179"/>
        <v>-5.3469127943984729E-3</v>
      </c>
      <c r="K175" s="3"/>
      <c r="M175" s="3"/>
    </row>
    <row r="176" spans="1:13" ht="15.75" customHeight="1" x14ac:dyDescent="0.2">
      <c r="A176" s="3">
        <v>46050</v>
      </c>
      <c r="B176" s="2">
        <v>692.73</v>
      </c>
      <c r="C176" s="2">
        <v>78.55</v>
      </c>
      <c r="E176" s="4">
        <f t="shared" ref="E176:F176" si="180">(B176/B177)-1</f>
        <v>5.0781306675564686E-3</v>
      </c>
      <c r="F176" s="4">
        <f t="shared" si="180"/>
        <v>9.2509315174096329E-3</v>
      </c>
      <c r="K176" s="3"/>
      <c r="M176" s="3"/>
    </row>
    <row r="177" spans="1:13" ht="15.75" customHeight="1" x14ac:dyDescent="0.2">
      <c r="A177" s="3">
        <v>46049</v>
      </c>
      <c r="B177" s="2">
        <v>689.23</v>
      </c>
      <c r="C177" s="2">
        <v>77.83</v>
      </c>
      <c r="E177" s="4">
        <f t="shared" ref="E177:F177" si="181">(B177/B178)-1</f>
        <v>3.62855235275239E-4</v>
      </c>
      <c r="F177" s="4">
        <f t="shared" si="181"/>
        <v>7.1169772256729491E-3</v>
      </c>
      <c r="K177" s="3"/>
      <c r="M177" s="3"/>
    </row>
    <row r="178" spans="1:13" ht="15.75" customHeight="1" x14ac:dyDescent="0.2">
      <c r="A178" s="3">
        <v>46048</v>
      </c>
      <c r="B178" s="2">
        <v>688.98</v>
      </c>
      <c r="C178" s="2">
        <v>77.28</v>
      </c>
      <c r="E178" s="4">
        <f t="shared" ref="E178:F178" si="182">(B178/B179)-1</f>
        <v>5.2232273125183415E-3</v>
      </c>
      <c r="F178" s="4">
        <f t="shared" si="182"/>
        <v>6.4741680694035963E-4</v>
      </c>
      <c r="K178" s="3"/>
      <c r="M178" s="3"/>
    </row>
    <row r="179" spans="1:13" ht="15.75" customHeight="1" x14ac:dyDescent="0.2">
      <c r="A179" s="3">
        <v>46045</v>
      </c>
      <c r="B179" s="2">
        <v>685.4</v>
      </c>
      <c r="C179" s="2">
        <v>77.23</v>
      </c>
      <c r="E179" s="4">
        <f t="shared" ref="E179:F179" si="183">(B179/B180)-1</f>
        <v>1.1541072640868899E-2</v>
      </c>
      <c r="F179" s="4">
        <f t="shared" si="183"/>
        <v>-5.0244782272610422E-3</v>
      </c>
      <c r="K179" s="3"/>
      <c r="M179" s="3"/>
    </row>
    <row r="180" spans="1:13" ht="15.75" customHeight="1" x14ac:dyDescent="0.2">
      <c r="A180" s="3">
        <v>46044</v>
      </c>
      <c r="B180" s="2">
        <v>677.58</v>
      </c>
      <c r="C180" s="2">
        <v>77.62</v>
      </c>
      <c r="E180" s="4">
        <f t="shared" ref="E180:F180" si="184">(B180/B181)-1</f>
        <v>-2.035682271636341E-2</v>
      </c>
      <c r="F180" s="4">
        <f t="shared" si="184"/>
        <v>3.4906270200389944E-3</v>
      </c>
      <c r="K180" s="3"/>
      <c r="M180" s="3"/>
    </row>
    <row r="181" spans="1:13" ht="15.75" customHeight="1" x14ac:dyDescent="0.2">
      <c r="A181" s="3">
        <v>46043</v>
      </c>
      <c r="B181" s="2">
        <v>691.66</v>
      </c>
      <c r="C181" s="2">
        <v>77.349999999999994</v>
      </c>
      <c r="E181" s="4">
        <f t="shared" ref="E181:F181" si="185">(B181/B182)-1</f>
        <v>-8.378597018375844E-4</v>
      </c>
      <c r="F181" s="4">
        <f t="shared" si="185"/>
        <v>1.0582701855238907E-2</v>
      </c>
      <c r="K181" s="3"/>
      <c r="M181" s="3"/>
    </row>
    <row r="182" spans="1:13" ht="15.75" customHeight="1" x14ac:dyDescent="0.2">
      <c r="A182" s="3">
        <v>46042</v>
      </c>
      <c r="B182" s="2">
        <v>692.24</v>
      </c>
      <c r="C182" s="2">
        <v>76.540000000000006</v>
      </c>
      <c r="E182" s="4">
        <f t="shared" ref="E182:F182" si="186">(B182/B183)-1</f>
        <v>2.7232168723565486E-3</v>
      </c>
      <c r="F182" s="4">
        <f t="shared" si="186"/>
        <v>1.4581124072110319E-2</v>
      </c>
      <c r="K182" s="3"/>
      <c r="M182" s="3"/>
    </row>
    <row r="183" spans="1:13" ht="15.75" customHeight="1" x14ac:dyDescent="0.2">
      <c r="A183" s="3">
        <v>46038</v>
      </c>
      <c r="B183" s="2">
        <v>690.36</v>
      </c>
      <c r="C183" s="2">
        <v>75.44</v>
      </c>
      <c r="E183" s="4">
        <f t="shared" ref="E183:F183" si="187">(B183/B184)-1</f>
        <v>-4.9151736166164195E-3</v>
      </c>
      <c r="F183" s="4">
        <f t="shared" si="187"/>
        <v>-4.2238648363253084E-3</v>
      </c>
      <c r="K183" s="3"/>
      <c r="M183" s="3"/>
    </row>
    <row r="184" spans="1:13" ht="15.75" customHeight="1" x14ac:dyDescent="0.2">
      <c r="A184" s="3">
        <v>46037</v>
      </c>
      <c r="B184" s="2">
        <v>693.77</v>
      </c>
      <c r="C184" s="2">
        <v>75.760000000000005</v>
      </c>
      <c r="E184" s="4">
        <f t="shared" ref="E184:F184" si="188">(B184/B185)-1</f>
        <v>-1.9995396743195393E-3</v>
      </c>
      <c r="F184" s="4">
        <f t="shared" si="188"/>
        <v>1.9838645681788947E-3</v>
      </c>
      <c r="K184" s="3"/>
      <c r="M184" s="3"/>
    </row>
    <row r="185" spans="1:13" ht="15.75" customHeight="1" x14ac:dyDescent="0.2">
      <c r="A185" s="3">
        <v>46036</v>
      </c>
      <c r="B185" s="2">
        <v>695.16</v>
      </c>
      <c r="C185" s="2">
        <v>75.61</v>
      </c>
      <c r="E185" s="4">
        <f t="shared" ref="E185:F185" si="189">(B185/B186)-1</f>
        <v>1.5704467849062542E-3</v>
      </c>
      <c r="F185" s="4">
        <f t="shared" si="189"/>
        <v>-3.164139749505579E-3</v>
      </c>
      <c r="K185" s="3"/>
      <c r="M185" s="3"/>
    </row>
    <row r="186" spans="1:13" ht="15.75" customHeight="1" x14ac:dyDescent="0.2">
      <c r="A186" s="3">
        <v>46035</v>
      </c>
      <c r="B186" s="2">
        <v>694.07</v>
      </c>
      <c r="C186" s="2">
        <v>75.849999999999994</v>
      </c>
      <c r="E186" s="4">
        <f t="shared" ref="E186:F186" si="190">(B186/B187)-1</f>
        <v>6.613392119041217E-3</v>
      </c>
      <c r="F186" s="4">
        <f t="shared" si="190"/>
        <v>3.1741833090861427E-3</v>
      </c>
      <c r="K186" s="3"/>
      <c r="M186" s="3"/>
    </row>
    <row r="187" spans="1:13" ht="15.75" customHeight="1" x14ac:dyDescent="0.2">
      <c r="A187" s="3">
        <v>46034</v>
      </c>
      <c r="B187" s="2">
        <v>689.51</v>
      </c>
      <c r="C187" s="2">
        <v>75.61</v>
      </c>
      <c r="E187" s="4">
        <f t="shared" ref="E187:F187" si="191">(B187/B188)-1</f>
        <v>-1.0151106470612792E-4</v>
      </c>
      <c r="F187" s="4">
        <f t="shared" si="191"/>
        <v>7.9417604235598738E-4</v>
      </c>
      <c r="K187" s="3"/>
      <c r="M187" s="3"/>
    </row>
    <row r="188" spans="1:13" ht="15.75" customHeight="1" x14ac:dyDescent="0.2">
      <c r="A188" s="3">
        <v>46031</v>
      </c>
      <c r="B188" s="2">
        <v>689.58</v>
      </c>
      <c r="C188" s="2">
        <v>75.55</v>
      </c>
      <c r="E188" s="4">
        <f t="shared" ref="E188:F188" si="192">(B188/B189)-1</f>
        <v>-3.223428397970407E-3</v>
      </c>
      <c r="F188" s="4">
        <f t="shared" si="192"/>
        <v>6.1259821547474669E-3</v>
      </c>
      <c r="K188" s="3"/>
      <c r="M188" s="3"/>
    </row>
    <row r="189" spans="1:13" ht="15.75" customHeight="1" x14ac:dyDescent="0.2">
      <c r="A189" s="3">
        <v>46030</v>
      </c>
      <c r="B189" s="2">
        <v>691.81</v>
      </c>
      <c r="C189" s="2">
        <v>75.09</v>
      </c>
      <c r="E189" s="4">
        <f t="shared" ref="E189:F189" si="193">(B189/B190)-1</f>
        <v>5.9471878089918384E-3</v>
      </c>
      <c r="F189" s="4">
        <f t="shared" si="193"/>
        <v>5.6247488951386426E-3</v>
      </c>
      <c r="K189" s="3"/>
      <c r="M189" s="3"/>
    </row>
    <row r="190" spans="1:13" ht="15.75" customHeight="1" x14ac:dyDescent="0.2">
      <c r="A190" s="3">
        <v>46029</v>
      </c>
      <c r="B190" s="2">
        <v>687.72</v>
      </c>
      <c r="C190" s="2">
        <v>74.67</v>
      </c>
      <c r="E190" s="4">
        <f t="shared" ref="E190:F190" si="194">(B190/B191)-1</f>
        <v>6.6601285185239334E-3</v>
      </c>
      <c r="F190" s="4">
        <f t="shared" si="194"/>
        <v>-1.1909487892020509E-2</v>
      </c>
      <c r="K190" s="3"/>
      <c r="M190" s="3"/>
    </row>
    <row r="191" spans="1:13" ht="15.75" customHeight="1" x14ac:dyDescent="0.2">
      <c r="A191" s="3">
        <v>46028</v>
      </c>
      <c r="B191" s="2">
        <v>683.17</v>
      </c>
      <c r="C191" s="2">
        <v>75.569999999999993</v>
      </c>
      <c r="E191" s="4">
        <f t="shared" ref="E191:F191" si="195">(B191/B192)-1</f>
        <v>1.8330595964335394E-3</v>
      </c>
      <c r="F191" s="4">
        <f t="shared" si="195"/>
        <v>8.1376734258271632E-3</v>
      </c>
      <c r="K191" s="3"/>
      <c r="M191" s="3"/>
    </row>
    <row r="192" spans="1:13" ht="15.75" customHeight="1" x14ac:dyDescent="0.2">
      <c r="A192" s="3">
        <v>46027</v>
      </c>
      <c r="B192" s="2">
        <v>681.92</v>
      </c>
      <c r="C192" s="2">
        <v>74.959999999999994</v>
      </c>
      <c r="E192" s="4">
        <f t="shared" ref="E192:F192" si="196">(B192/B193)-1</f>
        <v>-7.4089169007729438E-3</v>
      </c>
      <c r="F192" s="4">
        <f t="shared" si="196"/>
        <v>-6.6260270341903516E-3</v>
      </c>
      <c r="K192" s="3"/>
      <c r="M192" s="3"/>
    </row>
    <row r="193" spans="1:13" ht="15.75" customHeight="1" x14ac:dyDescent="0.2">
      <c r="A193" s="3">
        <v>46024</v>
      </c>
      <c r="B193" s="2">
        <v>687.01</v>
      </c>
      <c r="C193" s="2">
        <v>75.459999999999994</v>
      </c>
      <c r="E193" s="4">
        <f t="shared" ref="E193:F193" si="197">(B193/B194)-1</f>
        <v>-1.221196481791087E-3</v>
      </c>
      <c r="F193" s="4">
        <f t="shared" si="197"/>
        <v>-5.4039804929486568E-3</v>
      </c>
      <c r="K193" s="3"/>
      <c r="M193" s="3"/>
    </row>
    <row r="194" spans="1:13" ht="15.75" customHeight="1" x14ac:dyDescent="0.2">
      <c r="A194" s="3">
        <v>46022</v>
      </c>
      <c r="B194" s="2">
        <v>687.85</v>
      </c>
      <c r="C194" s="2">
        <v>75.87</v>
      </c>
      <c r="E194" s="4">
        <f t="shared" ref="E194:F194" si="198">(B194/B195)-1</f>
        <v>-3.5636163462791082E-3</v>
      </c>
      <c r="F194" s="4">
        <f t="shared" si="198"/>
        <v>3.4386985848433582E-3</v>
      </c>
      <c r="K194" s="3"/>
      <c r="M194" s="3"/>
    </row>
    <row r="195" spans="1:13" ht="15.75" customHeight="1" x14ac:dyDescent="0.2">
      <c r="A195" s="3">
        <v>46021</v>
      </c>
      <c r="B195" s="2">
        <v>690.31</v>
      </c>
      <c r="C195" s="2">
        <v>75.61</v>
      </c>
      <c r="E195" s="4">
        <f t="shared" ref="E195:F195" si="199">(B195/B196)-1</f>
        <v>-1.0139343549930846E-4</v>
      </c>
      <c r="F195" s="4">
        <f t="shared" si="199"/>
        <v>-6.8304216471823942E-3</v>
      </c>
      <c r="K195" s="3"/>
      <c r="M195" s="3"/>
    </row>
    <row r="196" spans="1:13" ht="15.75" customHeight="1" x14ac:dyDescent="0.2">
      <c r="A196" s="3">
        <v>46020</v>
      </c>
      <c r="B196" s="2">
        <v>690.38</v>
      </c>
      <c r="C196" s="2">
        <v>76.13</v>
      </c>
      <c r="E196" s="4">
        <f t="shared" ref="E196:F196" si="200">(B196/B197)-1</f>
        <v>3.5176463747892406E-3</v>
      </c>
      <c r="F196" s="4">
        <f t="shared" si="200"/>
        <v>2.6340050046094188E-3</v>
      </c>
      <c r="K196" s="3"/>
      <c r="M196" s="3"/>
    </row>
    <row r="197" spans="1:13" ht="15.75" customHeight="1" x14ac:dyDescent="0.2">
      <c r="A197" s="3">
        <v>46017</v>
      </c>
      <c r="B197" s="2">
        <v>687.96</v>
      </c>
      <c r="C197" s="2">
        <v>75.930000000000007</v>
      </c>
      <c r="E197" s="4">
        <f t="shared" ref="E197:F197" si="201">(B197/B198)-1</f>
        <v>4.570477344742585E-3</v>
      </c>
      <c r="F197" s="4">
        <f t="shared" si="201"/>
        <v>1.0782747603833798E-2</v>
      </c>
      <c r="K197" s="3"/>
      <c r="M197" s="3"/>
    </row>
    <row r="198" spans="1:13" ht="15.75" customHeight="1" x14ac:dyDescent="0.2">
      <c r="A198" s="3">
        <v>46015</v>
      </c>
      <c r="B198" s="2">
        <v>684.83</v>
      </c>
      <c r="C198" s="2">
        <v>75.12</v>
      </c>
      <c r="E198" s="4">
        <f t="shared" ref="E198:F198" si="202">(B198/B199)-1</f>
        <v>6.2298887729763663E-3</v>
      </c>
      <c r="F198" s="4">
        <f t="shared" si="202"/>
        <v>-1.3294336612602597E-3</v>
      </c>
      <c r="K198" s="3"/>
      <c r="M198" s="3"/>
    </row>
    <row r="199" spans="1:13" ht="15.75" customHeight="1" x14ac:dyDescent="0.2">
      <c r="A199" s="3">
        <v>46014</v>
      </c>
      <c r="B199" s="2">
        <v>680.59</v>
      </c>
      <c r="C199" s="2">
        <v>75.22</v>
      </c>
      <c r="E199" s="4">
        <f t="shared" ref="E199:F199" si="203">(B199/B200)-1</f>
        <v>6.0904400786434554E-3</v>
      </c>
      <c r="F199" s="4">
        <f t="shared" si="203"/>
        <v>-2.1225789334040623E-3</v>
      </c>
      <c r="K199" s="3"/>
      <c r="M199" s="3"/>
    </row>
    <row r="200" spans="1:13" ht="15.75" customHeight="1" x14ac:dyDescent="0.2">
      <c r="A200" s="3">
        <v>46013</v>
      </c>
      <c r="B200" s="2">
        <v>676.47</v>
      </c>
      <c r="C200" s="2">
        <v>75.38</v>
      </c>
      <c r="E200" s="4">
        <f t="shared" ref="E200:F200" si="204">(B200/B201)-1</f>
        <v>7.5513851653261632E-3</v>
      </c>
      <c r="F200" s="4">
        <f t="shared" si="204"/>
        <v>1.9938854180512333E-3</v>
      </c>
      <c r="K200" s="3"/>
      <c r="M200" s="3"/>
    </row>
    <row r="201" spans="1:13" ht="15.75" customHeight="1" x14ac:dyDescent="0.2">
      <c r="A201" s="3">
        <v>46010</v>
      </c>
      <c r="B201" s="2">
        <v>671.4</v>
      </c>
      <c r="C201" s="2">
        <v>75.23</v>
      </c>
      <c r="E201" s="4">
        <f t="shared" ref="E201:F201" si="205">(B201/B202)-1</f>
        <v>-1.1003579477661396E-2</v>
      </c>
      <c r="F201" s="4">
        <f t="shared" si="205"/>
        <v>2.1313440788599536E-3</v>
      </c>
      <c r="K201" s="3"/>
      <c r="M201" s="3"/>
    </row>
    <row r="202" spans="1:13" ht="15.75" customHeight="1" x14ac:dyDescent="0.2">
      <c r="A202" s="3">
        <v>46009</v>
      </c>
      <c r="B202" s="2">
        <v>678.87</v>
      </c>
      <c r="C202" s="2">
        <v>75.069999999999993</v>
      </c>
      <c r="E202" s="4">
        <f t="shared" ref="E202:F202" si="206">(B202/B203)-1</f>
        <v>-2.7323608479132844E-3</v>
      </c>
      <c r="F202" s="4">
        <f t="shared" si="206"/>
        <v>4.0123044001605379E-3</v>
      </c>
      <c r="K202" s="3"/>
      <c r="M202" s="3"/>
    </row>
    <row r="203" spans="1:13" ht="15.75" customHeight="1" x14ac:dyDescent="0.2">
      <c r="A203" s="3">
        <v>46008</v>
      </c>
      <c r="B203" s="2">
        <v>680.73</v>
      </c>
      <c r="C203" s="2">
        <v>74.77</v>
      </c>
      <c r="E203" s="4">
        <f t="shared" ref="E203:F203" si="207">(B203/B204)-1</f>
        <v>-1.5107955878901347E-3</v>
      </c>
      <c r="F203" s="4">
        <f t="shared" si="207"/>
        <v>1.6075016744807602E-3</v>
      </c>
      <c r="K203" s="3"/>
      <c r="M203" s="3"/>
    </row>
    <row r="204" spans="1:13" ht="15.75" customHeight="1" x14ac:dyDescent="0.2">
      <c r="A204" s="3">
        <v>46007</v>
      </c>
      <c r="B204" s="2">
        <v>681.76</v>
      </c>
      <c r="C204" s="2">
        <v>74.650000000000006</v>
      </c>
      <c r="E204" s="4">
        <f t="shared" ref="E204:F204" si="208">(B204/B205)-1</f>
        <v>-1.0752064077078183E-2</v>
      </c>
      <c r="F204" s="4">
        <f t="shared" si="208"/>
        <v>-3.8697624766478311E-3</v>
      </c>
      <c r="K204" s="3"/>
      <c r="M204" s="3"/>
    </row>
    <row r="205" spans="1:13" ht="15.75" customHeight="1" x14ac:dyDescent="0.2">
      <c r="A205" s="3">
        <v>46006</v>
      </c>
      <c r="B205" s="2">
        <v>689.17</v>
      </c>
      <c r="C205" s="2">
        <v>74.94</v>
      </c>
      <c r="E205" s="4">
        <f t="shared" ref="E205:F205" si="209">(B205/B206)-1</f>
        <v>2.3270357927192009E-3</v>
      </c>
      <c r="F205" s="4">
        <f t="shared" si="209"/>
        <v>4.4229995979090386E-3</v>
      </c>
      <c r="K205" s="3"/>
      <c r="M205" s="3"/>
    </row>
    <row r="206" spans="1:13" ht="15.75" customHeight="1" x14ac:dyDescent="0.2">
      <c r="A206" s="3">
        <v>46003</v>
      </c>
      <c r="B206" s="2">
        <v>687.57</v>
      </c>
      <c r="C206" s="2">
        <v>74.61</v>
      </c>
      <c r="E206" s="4">
        <f t="shared" ref="E206:F206" si="210">(B206/B207)-1</f>
        <v>6.6321152494730473E-3</v>
      </c>
      <c r="F206" s="4">
        <f t="shared" si="210"/>
        <v>9.4709782167501366E-3</v>
      </c>
      <c r="K206" s="3"/>
      <c r="M206" s="3"/>
    </row>
    <row r="207" spans="1:13" ht="15.75" customHeight="1" x14ac:dyDescent="0.2">
      <c r="A207" s="3">
        <v>46002</v>
      </c>
      <c r="B207" s="2">
        <v>683.04</v>
      </c>
      <c r="C207" s="2">
        <v>73.91</v>
      </c>
      <c r="E207" s="4">
        <f t="shared" ref="E207:F207" si="211">(B207/B208)-1</f>
        <v>-8.630399485102247E-4</v>
      </c>
      <c r="F207" s="4">
        <f t="shared" si="211"/>
        <v>9.2858118257543865E-3</v>
      </c>
      <c r="K207" s="3"/>
      <c r="M207" s="3"/>
    </row>
    <row r="208" spans="1:13" ht="15.75" customHeight="1" x14ac:dyDescent="0.2">
      <c r="A208" s="3">
        <v>46001</v>
      </c>
      <c r="B208" s="2">
        <v>683.63</v>
      </c>
      <c r="C208" s="2">
        <v>73.23</v>
      </c>
      <c r="E208" s="4">
        <f t="shared" ref="E208:F208" si="212">(B208/B209)-1</f>
        <v>-3.0042730680045482E-3</v>
      </c>
      <c r="F208" s="4">
        <f t="shared" si="212"/>
        <v>4.251234229292411E-3</v>
      </c>
      <c r="K208" s="3"/>
      <c r="M208" s="3"/>
    </row>
    <row r="209" spans="1:13" ht="15.75" customHeight="1" x14ac:dyDescent="0.2">
      <c r="A209" s="3">
        <v>46000</v>
      </c>
      <c r="B209" s="2">
        <v>685.69</v>
      </c>
      <c r="C209" s="2">
        <v>72.92</v>
      </c>
      <c r="E209" s="4">
        <f t="shared" ref="E209:F209" si="213">(B209/B210)-1</f>
        <v>1.8995017460805563E-3</v>
      </c>
      <c r="F209" s="4">
        <f t="shared" si="213"/>
        <v>1.0112203906358364E-2</v>
      </c>
      <c r="K209" s="3"/>
      <c r="M209" s="3"/>
    </row>
    <row r="210" spans="1:13" ht="15.75" customHeight="1" x14ac:dyDescent="0.2">
      <c r="A210" s="3">
        <v>45999</v>
      </c>
      <c r="B210" s="2">
        <v>684.39</v>
      </c>
      <c r="C210" s="2">
        <v>72.19</v>
      </c>
      <c r="E210" s="4">
        <f t="shared" ref="E210:F210" si="214">(B210/B211)-1</f>
        <v>7.3111172849427142E-4</v>
      </c>
      <c r="F210" s="4">
        <f t="shared" si="214"/>
        <v>-1.325861126298522E-2</v>
      </c>
      <c r="K210" s="3"/>
      <c r="M210" s="3"/>
    </row>
    <row r="211" spans="1:13" ht="15.75" customHeight="1" x14ac:dyDescent="0.2">
      <c r="A211" s="3">
        <v>45996</v>
      </c>
      <c r="B211" s="2">
        <v>683.89</v>
      </c>
      <c r="C211" s="2">
        <v>73.16</v>
      </c>
      <c r="E211" s="4">
        <f t="shared" ref="E211:F211" si="215">(B211/B212)-1</f>
        <v>3.4627969421743288E-3</v>
      </c>
      <c r="F211" s="4">
        <f t="shared" si="215"/>
        <v>-2.590320381731348E-3</v>
      </c>
      <c r="K211" s="3"/>
      <c r="M211" s="3"/>
    </row>
    <row r="212" spans="1:13" ht="15.75" customHeight="1" x14ac:dyDescent="0.2">
      <c r="A212" s="3">
        <v>45995</v>
      </c>
      <c r="B212" s="2">
        <v>681.53</v>
      </c>
      <c r="C212" s="2">
        <v>73.349999999999994</v>
      </c>
      <c r="E212" s="4">
        <f t="shared" ref="E212:F212" si="216">(B212/B213)-1</f>
        <v>1.8522057418377535E-3</v>
      </c>
      <c r="F212" s="4">
        <f t="shared" si="216"/>
        <v>-8.7837837837838606E-3</v>
      </c>
      <c r="K212" s="3"/>
      <c r="M212" s="3"/>
    </row>
    <row r="213" spans="1:13" ht="15.75" customHeight="1" x14ac:dyDescent="0.2">
      <c r="A213" s="3">
        <v>45994</v>
      </c>
      <c r="B213" s="2">
        <v>680.27</v>
      </c>
      <c r="C213" s="2">
        <v>74</v>
      </c>
      <c r="E213" s="4">
        <f t="shared" ref="E213:F213" si="217">(B213/B214)-1</f>
        <v>-4.5654750581659576E-3</v>
      </c>
      <c r="F213" s="4">
        <f t="shared" si="217"/>
        <v>-1.241158414520227E-2</v>
      </c>
      <c r="K213" s="3"/>
      <c r="M213" s="3"/>
    </row>
    <row r="214" spans="1:13" ht="15.75" customHeight="1" x14ac:dyDescent="0.2">
      <c r="A214" s="3">
        <v>45993</v>
      </c>
      <c r="B214" s="2">
        <v>683.39</v>
      </c>
      <c r="C214" s="2">
        <v>74.930000000000007</v>
      </c>
      <c r="E214" s="4">
        <f t="shared" ref="E214:F214" si="218">(B214/B215)-1</f>
        <v>5.4584510357815752E-3</v>
      </c>
      <c r="F214" s="4">
        <f t="shared" si="218"/>
        <v>-8.0010668089058878E-4</v>
      </c>
      <c r="K214" s="3"/>
      <c r="M214" s="3"/>
    </row>
    <row r="215" spans="1:13" ht="15.75" customHeight="1" x14ac:dyDescent="0.2">
      <c r="A215" s="3">
        <v>45992</v>
      </c>
      <c r="B215" s="2">
        <v>679.68</v>
      </c>
      <c r="C215" s="2">
        <v>74.989999999999995</v>
      </c>
      <c r="E215" s="4">
        <f t="shared" ref="E215:F215" si="219">(B215/B216)-1</f>
        <v>6.9034991555805281E-3</v>
      </c>
      <c r="F215" s="4">
        <f t="shared" si="219"/>
        <v>-1.094697968873648E-2</v>
      </c>
      <c r="K215" s="3"/>
      <c r="M215" s="3"/>
    </row>
    <row r="216" spans="1:13" ht="15.75" customHeight="1" x14ac:dyDescent="0.2">
      <c r="A216" s="3">
        <v>45989</v>
      </c>
      <c r="B216" s="2">
        <v>675.02</v>
      </c>
      <c r="C216" s="2">
        <v>75.819999999999993</v>
      </c>
      <c r="E216" s="4">
        <f t="shared" ref="E216:F216" si="220">(B216/B217)-1</f>
        <v>9.4058887742436426E-3</v>
      </c>
      <c r="F216" s="4">
        <f t="shared" si="220"/>
        <v>3.8395339600156841E-3</v>
      </c>
      <c r="K216" s="3"/>
      <c r="M216" s="3"/>
    </row>
    <row r="217" spans="1:13" ht="15.75" customHeight="1" x14ac:dyDescent="0.2">
      <c r="A217" s="3">
        <v>45987</v>
      </c>
      <c r="B217" s="2">
        <v>668.73</v>
      </c>
      <c r="C217" s="2">
        <v>75.53</v>
      </c>
      <c r="E217" s="4">
        <f t="shared" ref="E217:F217" si="221">(B217/B218)-1</f>
        <v>1.4718601581111601E-2</v>
      </c>
      <c r="F217" s="4">
        <f t="shared" si="221"/>
        <v>5.324104884866232E-3</v>
      </c>
      <c r="K217" s="3"/>
      <c r="M217" s="3"/>
    </row>
    <row r="218" spans="1:13" ht="15.75" customHeight="1" x14ac:dyDescent="0.2">
      <c r="A218" s="3">
        <v>45986</v>
      </c>
      <c r="B218" s="2">
        <v>659.03</v>
      </c>
      <c r="C218" s="2">
        <v>75.13</v>
      </c>
      <c r="E218" s="4">
        <f t="shared" ref="E218:F218" si="222">(B218/B219)-1</f>
        <v>9.9612278362679607E-3</v>
      </c>
      <c r="F218" s="4">
        <f t="shared" si="222"/>
        <v>1.2533692722371814E-2</v>
      </c>
      <c r="K218" s="3"/>
      <c r="M218" s="3"/>
    </row>
    <row r="219" spans="1:13" ht="15.75" customHeight="1" x14ac:dyDescent="0.2">
      <c r="A219" s="3">
        <v>45985</v>
      </c>
      <c r="B219" s="2">
        <v>652.53</v>
      </c>
      <c r="C219" s="2">
        <v>74.2</v>
      </c>
      <c r="E219" s="4">
        <f t="shared" ref="E219:F219" si="223">(B219/B220)-1</f>
        <v>-1.5242292078535558E-2</v>
      </c>
      <c r="F219" s="4">
        <f t="shared" si="223"/>
        <v>1.890359168241984E-3</v>
      </c>
      <c r="K219" s="3"/>
      <c r="M219" s="3"/>
    </row>
    <row r="220" spans="1:13" ht="15.75" customHeight="1" x14ac:dyDescent="0.2">
      <c r="A220" s="3">
        <v>45982</v>
      </c>
      <c r="B220" s="2">
        <v>662.63</v>
      </c>
      <c r="C220" s="2">
        <v>74.06</v>
      </c>
      <c r="E220" s="4">
        <f t="shared" ref="E220:F220" si="224">(B220/B221)-1</f>
        <v>3.8631681008360896E-3</v>
      </c>
      <c r="F220" s="4">
        <f t="shared" si="224"/>
        <v>-3.9004707464692645E-3</v>
      </c>
      <c r="K220" s="3"/>
      <c r="M220" s="3"/>
    </row>
    <row r="221" spans="1:13" ht="15.75" customHeight="1" x14ac:dyDescent="0.2">
      <c r="A221" s="3">
        <v>45981</v>
      </c>
      <c r="B221" s="2">
        <v>660.08</v>
      </c>
      <c r="C221" s="2">
        <v>74.349999999999994</v>
      </c>
      <c r="E221" s="4">
        <f t="shared" ref="E221:F221" si="225">(B221/B222)-1</f>
        <v>-8.397554343743785E-3</v>
      </c>
      <c r="F221" s="4">
        <f t="shared" si="225"/>
        <v>6.7704807041299997E-3</v>
      </c>
      <c r="K221" s="3"/>
      <c r="M221" s="3"/>
    </row>
    <row r="222" spans="1:13" ht="15.75" customHeight="1" x14ac:dyDescent="0.2">
      <c r="A222" s="3">
        <v>45980</v>
      </c>
      <c r="B222" s="2">
        <v>665.67</v>
      </c>
      <c r="C222" s="2">
        <v>73.849999999999994</v>
      </c>
      <c r="E222" s="4">
        <f t="shared" ref="E222:F222" si="226">(B222/B223)-1</f>
        <v>-9.3164466536692636E-3</v>
      </c>
      <c r="F222" s="4">
        <f t="shared" si="226"/>
        <v>-1.3228220203100105E-2</v>
      </c>
      <c r="K222" s="3"/>
      <c r="M222" s="3"/>
    </row>
    <row r="223" spans="1:13" ht="15.75" customHeight="1" x14ac:dyDescent="0.2">
      <c r="A223" s="3">
        <v>45979</v>
      </c>
      <c r="B223" s="2">
        <v>671.93</v>
      </c>
      <c r="C223" s="2">
        <v>74.84</v>
      </c>
      <c r="E223" s="4">
        <f t="shared" ref="E223:F223" si="227">(B223/B224)-1</f>
        <v>-1.636807332896506E-4</v>
      </c>
      <c r="F223" s="4">
        <f t="shared" si="227"/>
        <v>2.813881816963848E-3</v>
      </c>
      <c r="K223" s="3"/>
      <c r="M223" s="3"/>
    </row>
    <row r="224" spans="1:13" ht="15.75" customHeight="1" x14ac:dyDescent="0.2">
      <c r="A224" s="3">
        <v>45978</v>
      </c>
      <c r="B224" s="2">
        <v>672.04</v>
      </c>
      <c r="C224" s="2">
        <v>74.63</v>
      </c>
      <c r="E224" s="4">
        <f t="shared" ref="E224:F224" si="228">(B224/B225)-1</f>
        <v>-1.6593988703210605E-2</v>
      </c>
      <c r="F224" s="4">
        <f t="shared" si="228"/>
        <v>-2.4060954417859381E-3</v>
      </c>
      <c r="K224" s="3"/>
      <c r="M224" s="3"/>
    </row>
    <row r="225" spans="1:13" ht="15.75" customHeight="1" x14ac:dyDescent="0.2">
      <c r="A225" s="3">
        <v>45975</v>
      </c>
      <c r="B225" s="2">
        <v>683.38</v>
      </c>
      <c r="C225" s="2">
        <v>74.81</v>
      </c>
      <c r="E225" s="4">
        <f t="shared" ref="E225:F225" si="229">(B225/B226)-1</f>
        <v>5.5636896046862283E-4</v>
      </c>
      <c r="F225" s="4">
        <f t="shared" si="229"/>
        <v>-6.243358129649268E-3</v>
      </c>
      <c r="K225" s="3"/>
      <c r="M225" s="3"/>
    </row>
    <row r="226" spans="1:13" ht="15.75" customHeight="1" x14ac:dyDescent="0.2">
      <c r="A226" s="3">
        <v>45974</v>
      </c>
      <c r="B226" s="2">
        <v>683</v>
      </c>
      <c r="C226" s="2">
        <v>75.28</v>
      </c>
      <c r="E226" s="4">
        <f t="shared" ref="E226:F226" si="230">(B226/B227)-1</f>
        <v>2.2892697816387919E-3</v>
      </c>
      <c r="F226" s="4">
        <f t="shared" si="230"/>
        <v>-3.0459541782545951E-3</v>
      </c>
      <c r="K226" s="3"/>
      <c r="M226" s="3"/>
    </row>
    <row r="227" spans="1:13" ht="15.75" customHeight="1" x14ac:dyDescent="0.2">
      <c r="A227" s="3">
        <v>45973</v>
      </c>
      <c r="B227" s="2">
        <v>681.44</v>
      </c>
      <c r="C227" s="2">
        <v>75.510000000000005</v>
      </c>
      <c r="E227" s="4">
        <f t="shared" ref="E227:F227" si="231">(B227/B228)-1</f>
        <v>1.5604274408691943E-2</v>
      </c>
      <c r="F227" s="4">
        <f t="shared" si="231"/>
        <v>-1.3241525423712819E-4</v>
      </c>
      <c r="K227" s="3"/>
      <c r="M227" s="3"/>
    </row>
    <row r="228" spans="1:13" ht="15.75" customHeight="1" x14ac:dyDescent="0.2">
      <c r="A228" s="3">
        <v>45972</v>
      </c>
      <c r="B228" s="2">
        <v>670.97</v>
      </c>
      <c r="C228" s="2">
        <v>75.52</v>
      </c>
      <c r="E228" s="4">
        <f t="shared" ref="E228:F228" si="232">(B228/B229)-1</f>
        <v>9.8461905685431894E-4</v>
      </c>
      <c r="F228" s="4">
        <f t="shared" si="232"/>
        <v>7.6050700466976373E-3</v>
      </c>
      <c r="K228" s="3"/>
      <c r="M228" s="3"/>
    </row>
    <row r="229" spans="1:13" ht="15.75" customHeight="1" x14ac:dyDescent="0.2">
      <c r="A229" s="3">
        <v>45971</v>
      </c>
      <c r="B229" s="2">
        <v>670.31</v>
      </c>
      <c r="C229" s="2">
        <v>74.95</v>
      </c>
      <c r="E229" s="4">
        <f t="shared" ref="E229:F229" si="233">(B229/B230)-1</f>
        <v>-1.0729360370731245E-2</v>
      </c>
      <c r="F229" s="4">
        <f t="shared" si="233"/>
        <v>3.2124213626021358E-3</v>
      </c>
      <c r="K229" s="3"/>
      <c r="M229" s="3"/>
    </row>
    <row r="230" spans="1:13" ht="15.75" customHeight="1" x14ac:dyDescent="0.2">
      <c r="A230" s="3">
        <v>45968</v>
      </c>
      <c r="B230" s="2">
        <v>677.58</v>
      </c>
      <c r="C230" s="2">
        <v>74.709999999999994</v>
      </c>
      <c r="E230" s="4">
        <f t="shared" ref="E230:F230" si="234">(B230/B231)-1</f>
        <v>3.4654345121734043E-3</v>
      </c>
      <c r="F230" s="4">
        <f t="shared" si="234"/>
        <v>5.7889068389875842E-3</v>
      </c>
      <c r="K230" s="3"/>
      <c r="M230" s="3"/>
    </row>
    <row r="231" spans="1:13" ht="15.75" customHeight="1" x14ac:dyDescent="0.2">
      <c r="A231" s="3">
        <v>45967</v>
      </c>
      <c r="B231" s="2">
        <v>675.24</v>
      </c>
      <c r="C231" s="2">
        <v>74.28</v>
      </c>
      <c r="E231" s="4">
        <f t="shared" ref="E231:F231" si="235">(B231/B232)-1</f>
        <v>-1.1853542892264479E-2</v>
      </c>
      <c r="F231" s="4">
        <f t="shared" si="235"/>
        <v>8.0840743734844622E-4</v>
      </c>
      <c r="K231" s="3"/>
      <c r="M231" s="3"/>
    </row>
    <row r="232" spans="1:13" ht="15.75" customHeight="1" x14ac:dyDescent="0.2">
      <c r="A232" s="3">
        <v>45966</v>
      </c>
      <c r="B232" s="2">
        <v>683.34</v>
      </c>
      <c r="C232" s="2">
        <v>74.22</v>
      </c>
      <c r="E232" s="4">
        <f t="shared" ref="E232:F232" si="236">(B232/B233)-1</f>
        <v>1.8766677418409206E-3</v>
      </c>
      <c r="F232" s="4">
        <f t="shared" si="236"/>
        <v>-9.4755104764447928E-3</v>
      </c>
      <c r="K232" s="3"/>
      <c r="M232" s="3"/>
    </row>
    <row r="233" spans="1:13" ht="15.75" customHeight="1" x14ac:dyDescent="0.2">
      <c r="A233" s="3">
        <v>45965</v>
      </c>
      <c r="B233" s="2">
        <v>682.06</v>
      </c>
      <c r="C233" s="2">
        <v>74.930000000000007</v>
      </c>
      <c r="E233" s="4">
        <f t="shared" ref="E233:F233" si="237">(B233/B234)-1</f>
        <v>3.2802318226614613E-3</v>
      </c>
      <c r="F233" s="4">
        <f t="shared" si="237"/>
        <v>9.8382749326146879E-3</v>
      </c>
      <c r="K233" s="3"/>
      <c r="M233" s="3"/>
    </row>
    <row r="234" spans="1:13" ht="15.75" customHeight="1" x14ac:dyDescent="0.2">
      <c r="A234" s="3">
        <v>45964</v>
      </c>
      <c r="B234" s="2">
        <v>679.83</v>
      </c>
      <c r="C234" s="2">
        <v>74.2</v>
      </c>
      <c r="E234" s="4">
        <f t="shared" ref="E234:F234" si="238">(B234/B235)-1</f>
        <v>-1.0998123336097287E-2</v>
      </c>
      <c r="F234" s="4">
        <f t="shared" si="238"/>
        <v>-6.7340067340060372E-4</v>
      </c>
      <c r="K234" s="3"/>
      <c r="M234" s="3"/>
    </row>
    <row r="235" spans="1:13" ht="15.75" customHeight="1" x14ac:dyDescent="0.2">
      <c r="A235" s="3">
        <v>45961</v>
      </c>
      <c r="B235" s="2">
        <v>687.39</v>
      </c>
      <c r="C235" s="2">
        <v>74.25</v>
      </c>
      <c r="E235" s="4">
        <f t="shared" ref="E235:F235" si="239">(B235/B236)-1</f>
        <v>4.8030739673388112E-4</v>
      </c>
      <c r="F235" s="4">
        <f t="shared" si="239"/>
        <v>4.4642857142855874E-3</v>
      </c>
      <c r="K235" s="3"/>
      <c r="M235" s="3"/>
    </row>
    <row r="236" spans="1:13" ht="15.75" customHeight="1" x14ac:dyDescent="0.2">
      <c r="A236" s="3">
        <v>45960</v>
      </c>
      <c r="B236" s="2">
        <v>687.06</v>
      </c>
      <c r="C236" s="2">
        <v>73.92</v>
      </c>
      <c r="E236" s="4">
        <f t="shared" ref="E236:F236" si="240">(B236/B237)-1</f>
        <v>2.656003735917345E-3</v>
      </c>
      <c r="F236" s="4">
        <f t="shared" si="240"/>
        <v>8.733624454148492E-3</v>
      </c>
      <c r="K236" s="3"/>
      <c r="M236" s="3"/>
    </row>
    <row r="237" spans="1:13" ht="15.75" customHeight="1" x14ac:dyDescent="0.2">
      <c r="A237" s="3">
        <v>45959</v>
      </c>
      <c r="B237" s="2">
        <v>685.24</v>
      </c>
      <c r="C237" s="2">
        <v>73.28</v>
      </c>
      <c r="E237" s="4">
        <f t="shared" ref="E237:F237" si="241">(B237/B238)-1</f>
        <v>1.1797711332595107E-2</v>
      </c>
      <c r="F237" s="4">
        <f t="shared" si="241"/>
        <v>1.3648150675593662E-4</v>
      </c>
      <c r="K237" s="3"/>
      <c r="M237" s="3"/>
    </row>
    <row r="238" spans="1:13" ht="15.75" customHeight="1" x14ac:dyDescent="0.2">
      <c r="A238" s="3">
        <v>45958</v>
      </c>
      <c r="B238" s="2">
        <v>677.25</v>
      </c>
      <c r="C238" s="2">
        <v>73.27</v>
      </c>
      <c r="E238" s="4">
        <f t="shared" ref="E238:F238" si="242">(B238/B239)-1</f>
        <v>8.1725616291532521E-3</v>
      </c>
      <c r="F238" s="4">
        <f t="shared" si="242"/>
        <v>1.5241790217541906E-2</v>
      </c>
      <c r="K238" s="3"/>
      <c r="M238" s="3"/>
    </row>
    <row r="239" spans="1:13" ht="15.75" customHeight="1" x14ac:dyDescent="0.2">
      <c r="A239" s="3">
        <v>45957</v>
      </c>
      <c r="B239" s="2">
        <v>671.76</v>
      </c>
      <c r="C239" s="2">
        <v>72.17</v>
      </c>
      <c r="E239" s="4">
        <f t="shared" ref="E239:F239" si="243">(B239/B240)-1</f>
        <v>5.9299191374664328E-3</v>
      </c>
      <c r="F239" s="4">
        <f t="shared" si="243"/>
        <v>-2.3145641580942011E-2</v>
      </c>
      <c r="K239" s="3"/>
      <c r="M239" s="3"/>
    </row>
    <row r="240" spans="1:13" ht="15.75" customHeight="1" x14ac:dyDescent="0.2">
      <c r="A240" s="3">
        <v>45954</v>
      </c>
      <c r="B240" s="2">
        <v>667.8</v>
      </c>
      <c r="C240" s="2">
        <v>73.88</v>
      </c>
      <c r="E240" s="4">
        <f t="shared" ref="E240:F240" si="244">(B240/B241)-1</f>
        <v>-5.1989453142456954E-3</v>
      </c>
      <c r="F240" s="4">
        <f t="shared" si="244"/>
        <v>-8.721320273715305E-3</v>
      </c>
      <c r="K240" s="3"/>
      <c r="M240" s="3"/>
    </row>
    <row r="241" spans="1:13" ht="15.75" customHeight="1" x14ac:dyDescent="0.2">
      <c r="A241" s="3">
        <v>45953</v>
      </c>
      <c r="B241" s="2">
        <v>671.29</v>
      </c>
      <c r="C241" s="2">
        <v>74.53</v>
      </c>
      <c r="E241" s="4">
        <f t="shared" ref="E241:F241" si="245">(B241/B242)-1</f>
        <v>-1.4896469536673784E-5</v>
      </c>
      <c r="F241" s="4">
        <f t="shared" si="245"/>
        <v>3.90625E-3</v>
      </c>
      <c r="K241" s="3"/>
      <c r="M241" s="3"/>
    </row>
    <row r="242" spans="1:13" ht="15.75" customHeight="1" x14ac:dyDescent="0.2">
      <c r="A242" s="3">
        <v>45952</v>
      </c>
      <c r="B242" s="2">
        <v>671.3</v>
      </c>
      <c r="C242" s="2">
        <v>74.239999999999995</v>
      </c>
      <c r="E242" s="4">
        <f t="shared" ref="E242:F242" si="246">(B242/B243)-1</f>
        <v>1.0400517768178297E-2</v>
      </c>
      <c r="F242" s="4">
        <f t="shared" si="246"/>
        <v>-7.7519379844961378E-3</v>
      </c>
      <c r="K242" s="3"/>
      <c r="M242" s="3"/>
    </row>
    <row r="243" spans="1:13" ht="15.75" customHeight="1" x14ac:dyDescent="0.2">
      <c r="A243" s="3">
        <v>45951</v>
      </c>
      <c r="B243" s="2">
        <v>664.39</v>
      </c>
      <c r="C243" s="2">
        <v>74.819999999999993</v>
      </c>
      <c r="E243" s="4">
        <f t="shared" ref="E243:F243" si="247">(B243/B244)-1</f>
        <v>5.6763138774522659E-3</v>
      </c>
      <c r="F243" s="4">
        <f t="shared" si="247"/>
        <v>2.1430484864719546E-3</v>
      </c>
      <c r="K243" s="3"/>
      <c r="M243" s="3"/>
    </row>
    <row r="244" spans="1:13" ht="15.75" customHeight="1" x14ac:dyDescent="0.2">
      <c r="A244" s="3">
        <v>45950</v>
      </c>
      <c r="B244" s="2">
        <v>660.64</v>
      </c>
      <c r="C244" s="2">
        <v>74.66</v>
      </c>
      <c r="E244" s="4">
        <f t="shared" ref="E244:F244" si="248">(B244/B245)-1</f>
        <v>-6.8102890990272558E-3</v>
      </c>
      <c r="F244" s="4">
        <f t="shared" si="248"/>
        <v>7.4214006206989591E-3</v>
      </c>
      <c r="K244" s="3"/>
      <c r="M244" s="3"/>
    </row>
    <row r="245" spans="1:13" ht="15.75" customHeight="1" x14ac:dyDescent="0.2">
      <c r="A245" s="3">
        <v>45947</v>
      </c>
      <c r="B245" s="2">
        <v>665.17</v>
      </c>
      <c r="C245" s="2">
        <v>74.11</v>
      </c>
      <c r="E245" s="4">
        <f t="shared" ref="E245:F245" si="249">(B245/B246)-1</f>
        <v>4.4395451731271685E-3</v>
      </c>
      <c r="F245" s="4">
        <f t="shared" si="249"/>
        <v>1.8926591861565534E-3</v>
      </c>
      <c r="K245" s="3"/>
      <c r="M245" s="3"/>
    </row>
    <row r="246" spans="1:13" ht="15.75" customHeight="1" x14ac:dyDescent="0.2">
      <c r="A246" s="3">
        <v>45946</v>
      </c>
      <c r="B246" s="2">
        <v>662.23</v>
      </c>
      <c r="C246" s="2">
        <v>73.97</v>
      </c>
      <c r="E246" s="4">
        <f t="shared" ref="E246:F246" si="250">(B246/B247)-1</f>
        <v>-1.2216457528956282E-3</v>
      </c>
      <c r="F246" s="4">
        <f t="shared" si="250"/>
        <v>6.9425537707596963E-3</v>
      </c>
      <c r="K246" s="3"/>
      <c r="M246" s="3"/>
    </row>
    <row r="247" spans="1:13" ht="15.75" customHeight="1" x14ac:dyDescent="0.2">
      <c r="A247" s="3">
        <v>45945</v>
      </c>
      <c r="B247" s="2">
        <v>663.04</v>
      </c>
      <c r="C247" s="2">
        <v>73.459999999999994</v>
      </c>
      <c r="E247" s="4">
        <f t="shared" ref="E247:F247" si="251">(B247/B248)-1</f>
        <v>1.5344093595908159E-2</v>
      </c>
      <c r="F247" s="4">
        <f t="shared" si="251"/>
        <v>4.3751709051134124E-3</v>
      </c>
      <c r="K247" s="3"/>
      <c r="M247" s="3"/>
    </row>
    <row r="248" spans="1:13" ht="15.75" customHeight="1" x14ac:dyDescent="0.2">
      <c r="A248" s="3">
        <v>45944</v>
      </c>
      <c r="B248" s="2">
        <v>653.02</v>
      </c>
      <c r="C248" s="2">
        <v>73.14</v>
      </c>
      <c r="E248" s="4">
        <f t="shared" ref="E248:F248" si="252">(B248/B249)-1</f>
        <v>-2.7027832409559527E-2</v>
      </c>
      <c r="F248" s="4">
        <f t="shared" si="252"/>
        <v>5.3608247422680666E-3</v>
      </c>
      <c r="K248" s="3"/>
      <c r="M248" s="3"/>
    </row>
    <row r="249" spans="1:13" ht="15.75" customHeight="1" x14ac:dyDescent="0.2">
      <c r="A249" s="3">
        <v>45943</v>
      </c>
      <c r="B249" s="2">
        <v>671.16</v>
      </c>
      <c r="C249" s="2">
        <v>72.75</v>
      </c>
      <c r="E249" s="4">
        <f t="shared" ref="E249:F249" si="253">(B249/B250)-1</f>
        <v>-2.8970004902616475E-3</v>
      </c>
      <c r="F249" s="4">
        <f t="shared" si="253"/>
        <v>3.5867016140158636E-3</v>
      </c>
      <c r="K249" s="3"/>
      <c r="M249" s="3"/>
    </row>
    <row r="250" spans="1:13" ht="15.75" customHeight="1" x14ac:dyDescent="0.2">
      <c r="A250" s="3">
        <v>45940</v>
      </c>
      <c r="B250" s="2">
        <v>673.11</v>
      </c>
      <c r="C250" s="2">
        <v>72.489999999999995</v>
      </c>
      <c r="E250" s="4">
        <f t="shared" ref="E250:F250" si="254">(B250/B251)-1</f>
        <v>5.9630559540888584E-3</v>
      </c>
      <c r="F250" s="4">
        <f t="shared" si="254"/>
        <v>-5.7605266767247754E-3</v>
      </c>
      <c r="K250" s="3"/>
      <c r="M250" s="3"/>
    </row>
    <row r="251" spans="1:13" ht="15.75" customHeight="1" x14ac:dyDescent="0.2">
      <c r="A251" s="3">
        <v>45939</v>
      </c>
      <c r="B251" s="2">
        <v>669.12</v>
      </c>
      <c r="C251" s="2">
        <v>72.91</v>
      </c>
      <c r="E251" s="4">
        <f t="shared" ref="E251:F251" si="255">(B251/B252)-1</f>
        <v>-3.70750882208426E-3</v>
      </c>
      <c r="F251" s="4">
        <f t="shared" si="255"/>
        <v>-5.8631033542405619E-3</v>
      </c>
      <c r="K251" s="3"/>
      <c r="M251" s="3"/>
    </row>
    <row r="252" spans="1:13" ht="15.75" customHeight="1" x14ac:dyDescent="0.2">
      <c r="A252" s="3">
        <v>45938</v>
      </c>
      <c r="B252" s="2">
        <v>671.61</v>
      </c>
      <c r="C252" s="2">
        <v>73.34</v>
      </c>
      <c r="E252" s="4"/>
      <c r="F252" s="4"/>
      <c r="K252" s="3"/>
      <c r="M252" s="3"/>
    </row>
    <row r="253" spans="1:13" ht="15.75" customHeight="1" x14ac:dyDescent="0.2">
      <c r="A253" s="3">
        <v>45937</v>
      </c>
      <c r="B253" s="2">
        <v>669.21</v>
      </c>
      <c r="M253" s="3"/>
    </row>
    <row r="254" spans="1:13" ht="15.75" customHeight="1" x14ac:dyDescent="0.2"/>
    <row r="255" spans="1:13" ht="15.75" customHeight="1" x14ac:dyDescent="0.2"/>
    <row r="256" spans="1:13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9">
    <mergeCell ref="O1:Q1"/>
    <mergeCell ref="S1:U1"/>
    <mergeCell ref="I5:J5"/>
    <mergeCell ref="I6:J6"/>
    <mergeCell ref="L1:M1"/>
    <mergeCell ref="L20:M20"/>
    <mergeCell ref="A1:C1"/>
    <mergeCell ref="E1:F1"/>
    <mergeCell ref="I1:J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Patel, Aarav S.</cp:lastModifiedBy>
  <dcterms:created xsi:type="dcterms:W3CDTF">2026-10-07T02:58:25Z</dcterms:created>
  <dcterms:modified xsi:type="dcterms:W3CDTF">2026-10-21T19:37:44Z</dcterms:modified>
</cp:coreProperties>
</file>